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olugodišnji izvještaj o izvršenju financijskog plana za 2026. godinu\"/>
    </mc:Choice>
  </mc:AlternateContent>
  <xr:revisionPtr revIDLastSave="0" documentId="13_ncr:1_{FFFE0A8A-D2E0-435B-B3F5-7934C8F89090}" xr6:coauthVersionLast="36" xr6:coauthVersionMax="36" xr10:uidLastSave="{00000000-0000-0000-0000-000000000000}"/>
  <bookViews>
    <workbookView xWindow="0" yWindow="0" windowWidth="28800" windowHeight="11505" activeTab="6" xr2:uid="{00000000-000D-0000-FFFF-FFFF00000000}"/>
  </bookViews>
  <sheets>
    <sheet name="Sažetak" sheetId="6" r:id="rId1"/>
    <sheet name="Tablica 1- P i R" sheetId="2" r:id="rId2"/>
    <sheet name="Tablica 2 - P i R" sheetId="3" r:id="rId3"/>
    <sheet name="Tablica 3 - R" sheetId="4" r:id="rId4"/>
    <sheet name="Rač fin - Tablica 4" sheetId="7" r:id="rId5"/>
    <sheet name="Rač fin - Tablica 5" sheetId="8" r:id="rId6"/>
    <sheet name="Tablica 6 - Posebni dio" sheetId="5" r:id="rId7"/>
  </sheets>
  <definedNames>
    <definedName name="_xlnm.Print_Area" localSheetId="1">'Tablica 1- P i R'!$A$1:$G$84</definedName>
    <definedName name="_xlnm.Print_Area" localSheetId="6">'Tablica 6 - Posebni dio'!$A$1:$E$168</definedName>
  </definedNames>
  <calcPr calcId="191029"/>
</workbook>
</file>

<file path=xl/calcChain.xml><?xml version="1.0" encoding="utf-8"?>
<calcChain xmlns="http://schemas.openxmlformats.org/spreadsheetml/2006/main">
  <c r="E23" i="8" l="1"/>
  <c r="G21" i="8"/>
  <c r="F21" i="8"/>
  <c r="G20" i="8"/>
  <c r="F20" i="8"/>
  <c r="G19" i="8"/>
  <c r="E19" i="8"/>
  <c r="D19" i="8"/>
  <c r="C19" i="8"/>
  <c r="B19" i="8"/>
  <c r="F19" i="8" s="1"/>
  <c r="G18" i="8"/>
  <c r="F18" i="8"/>
  <c r="G17" i="8"/>
  <c r="E17" i="8"/>
  <c r="D17" i="8"/>
  <c r="D23" i="8" s="1"/>
  <c r="C17" i="8"/>
  <c r="C23" i="8" s="1"/>
  <c r="B17" i="8"/>
  <c r="F17" i="8" s="1"/>
  <c r="G11" i="8"/>
  <c r="F11" i="8"/>
  <c r="E10" i="8"/>
  <c r="G10" i="8" s="1"/>
  <c r="D10" i="8"/>
  <c r="C10" i="8"/>
  <c r="B10" i="8"/>
  <c r="G9" i="8"/>
  <c r="F9" i="8"/>
  <c r="E8" i="8"/>
  <c r="G8" i="8" s="1"/>
  <c r="D8" i="8"/>
  <c r="C8" i="8"/>
  <c r="B8" i="8"/>
  <c r="G7" i="8"/>
  <c r="F7" i="8"/>
  <c r="E6" i="8"/>
  <c r="E13" i="8" s="1"/>
  <c r="D6" i="8"/>
  <c r="D13" i="8" s="1"/>
  <c r="C6" i="8"/>
  <c r="C13" i="8" s="1"/>
  <c r="B6" i="8"/>
  <c r="B13" i="8" s="1"/>
  <c r="G22" i="7"/>
  <c r="F22" i="7"/>
  <c r="G21" i="7"/>
  <c r="F21" i="7"/>
  <c r="E20" i="7"/>
  <c r="G20" i="7" s="1"/>
  <c r="D20" i="7"/>
  <c r="C20" i="7"/>
  <c r="B20" i="7"/>
  <c r="G19" i="7"/>
  <c r="F19" i="7"/>
  <c r="E18" i="7"/>
  <c r="G18" i="7" s="1"/>
  <c r="D18" i="7"/>
  <c r="D17" i="7" s="1"/>
  <c r="D24" i="7" s="1"/>
  <c r="C18" i="7"/>
  <c r="B18" i="7"/>
  <c r="C17" i="7"/>
  <c r="C24" i="7" s="1"/>
  <c r="B17" i="7"/>
  <c r="B24" i="7" s="1"/>
  <c r="G16" i="7"/>
  <c r="F16" i="7"/>
  <c r="G12" i="7"/>
  <c r="F12" i="7"/>
  <c r="E11" i="7"/>
  <c r="G11" i="7" s="1"/>
  <c r="D11" i="7"/>
  <c r="C11" i="7"/>
  <c r="B11" i="7"/>
  <c r="G10" i="7"/>
  <c r="F10" i="7"/>
  <c r="E9" i="7"/>
  <c r="G9" i="7" s="1"/>
  <c r="D9" i="7"/>
  <c r="D8" i="7" s="1"/>
  <c r="D14" i="7" s="1"/>
  <c r="C9" i="7"/>
  <c r="C8" i="7" s="1"/>
  <c r="C14" i="7" s="1"/>
  <c r="B9" i="7"/>
  <c r="B8" i="7" s="1"/>
  <c r="B14" i="7" s="1"/>
  <c r="G13" i="8" l="1"/>
  <c r="F13" i="8"/>
  <c r="G23" i="8"/>
  <c r="F8" i="8"/>
  <c r="F10" i="8"/>
  <c r="G6" i="8"/>
  <c r="F6" i="8"/>
  <c r="B23" i="8"/>
  <c r="F23" i="8" s="1"/>
  <c r="F18" i="7"/>
  <c r="F20" i="7"/>
  <c r="E17" i="7"/>
  <c r="F9" i="7"/>
  <c r="F11" i="7"/>
  <c r="E8" i="7"/>
  <c r="G8" i="7" l="1"/>
  <c r="F8" i="7"/>
  <c r="E14" i="7"/>
  <c r="G17" i="7"/>
  <c r="F17" i="7"/>
  <c r="E24" i="7"/>
  <c r="G24" i="7" l="1"/>
  <c r="F24" i="7"/>
  <c r="G14" i="7"/>
  <c r="F14" i="7"/>
  <c r="K30" i="6" l="1"/>
  <c r="K31" i="6" s="1"/>
  <c r="K37" i="6" s="1"/>
  <c r="K18" i="6"/>
  <c r="K21" i="6"/>
  <c r="K22" i="6"/>
  <c r="J18" i="6"/>
  <c r="J21" i="6"/>
  <c r="J22" i="6"/>
  <c r="J30" i="6"/>
  <c r="I30" i="6"/>
  <c r="H30" i="6"/>
  <c r="G30" i="6"/>
  <c r="F30" i="6"/>
  <c r="I20" i="6"/>
  <c r="H20" i="6"/>
  <c r="G20" i="6"/>
  <c r="F20" i="6"/>
  <c r="I17" i="6"/>
  <c r="H17" i="6"/>
  <c r="G17" i="6"/>
  <c r="F17" i="6"/>
  <c r="J17" i="6" s="1"/>
  <c r="K20" i="6" l="1"/>
  <c r="K17" i="6"/>
  <c r="J20" i="6"/>
  <c r="G23" i="6"/>
  <c r="G31" i="6" s="1"/>
  <c r="G37" i="6" s="1"/>
  <c r="H23" i="6"/>
  <c r="H31" i="6" s="1"/>
  <c r="H37" i="6" s="1"/>
  <c r="F23" i="6"/>
  <c r="I23" i="6"/>
  <c r="I31" i="6" l="1"/>
  <c r="F31" i="6"/>
  <c r="F37" i="6" s="1"/>
  <c r="J23" i="6"/>
  <c r="I37" i="6" l="1"/>
  <c r="J37" i="6" s="1"/>
  <c r="J31" i="6"/>
</calcChain>
</file>

<file path=xl/sharedStrings.xml><?xml version="1.0" encoding="utf-8"?>
<sst xmlns="http://schemas.openxmlformats.org/spreadsheetml/2006/main" count="400" uniqueCount="201">
  <si>
    <t>Izvorni plan 2026. (2)</t>
  </si>
  <si>
    <t>Tekući plan 2026. (3)</t>
  </si>
  <si>
    <t>Indeks % (5=4/1)</t>
  </si>
  <si>
    <t>Indeks % (6=4/3)</t>
  </si>
  <si>
    <t>6 Prihodi poslovanja</t>
  </si>
  <si>
    <t>3 Rashodi poslovanja</t>
  </si>
  <si>
    <t>4 Rashodi za nabavu nefinancijske imovine</t>
  </si>
  <si>
    <t>SVEUKUPNO RASHODI</t>
  </si>
  <si>
    <t>45 Rashodi za dodatna ulaganja na nefinancijskoj imovini</t>
  </si>
  <si>
    <t>4241 Knjige</t>
  </si>
  <si>
    <t>424 Knjige, umjetnička djela i ostale izložbene vrijednosti</t>
  </si>
  <si>
    <t>4227 Uređaji, strojevi i oprema za ostale namjene</t>
  </si>
  <si>
    <t>4221 Uredska oprema i namještaj</t>
  </si>
  <si>
    <t>422 Postrojenja i oprema</t>
  </si>
  <si>
    <t>42 Rashodi za nabavu proizvedene dugotrajne imovine</t>
  </si>
  <si>
    <t>4123 Licence</t>
  </si>
  <si>
    <t>412 Nematerijalna imovina</t>
  </si>
  <si>
    <t>41 Rashodi za nabavu neproizvedene dugotrajne imovine</t>
  </si>
  <si>
    <t>3812 Tekuće donacije u naravi</t>
  </si>
  <si>
    <t>381 Tekuće donacije</t>
  </si>
  <si>
    <t>38 Ostali rashodi</t>
  </si>
  <si>
    <t>37 Naknade građanima i kućanstvima na temelju osiguranja i druge naknade</t>
  </si>
  <si>
    <t>3431 Bankarske usluge i usluge platnog prometa</t>
  </si>
  <si>
    <t>343 Ostali financijski rashodi</t>
  </si>
  <si>
    <t>34 Financijski rashodi</t>
  </si>
  <si>
    <t>3299 Ostali nespomenuti rashodi poslovanja</t>
  </si>
  <si>
    <t>3295 Pristojbe i naknade</t>
  </si>
  <si>
    <t>3294 Članarine i norme</t>
  </si>
  <si>
    <t>3293 Reprezentacija</t>
  </si>
  <si>
    <t>3292 Premije osiguranja</t>
  </si>
  <si>
    <t>329 Ostali nespomenuti rashodi poslovanja</t>
  </si>
  <si>
    <t>3239 Ostale usluge</t>
  </si>
  <si>
    <t>3238 Računalne usluge</t>
  </si>
  <si>
    <t>3237 Intelektualne i osobne usluge</t>
  </si>
  <si>
    <t>3236 Zdravstvene i veterinarske usluge</t>
  </si>
  <si>
    <t>3235 Zakupnine i najamnine</t>
  </si>
  <si>
    <t>3234 Komunalne usluge</t>
  </si>
  <si>
    <t>3233 Usluge promidžbe i informiranja</t>
  </si>
  <si>
    <t>3232 Usluge tekućeg i investicijskog održavanja</t>
  </si>
  <si>
    <t>3231 Usluge telefona, pošte i prijevoza</t>
  </si>
  <si>
    <t>323 Rashodi za usluge</t>
  </si>
  <si>
    <t>3225 Sitni inventar i autogume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</si>
  <si>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</si>
  <si>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</si>
  <si>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</si>
  <si>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</si>
  <si>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</si>
  <si>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3214 Ostale naknade troškova zaposlenima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</si>
  <si>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</si>
  <si>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</si>
  <si>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</si>
  <si>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</si>
  <si>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</si>
  <si>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</si>
  <si>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</si>
  <si>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</si>
  <si>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</si>
  <si>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3113 Plaće za prekovremeni rad</t>
  </si>
  <si>
    <t>3111 Plaće za redovan rad</t>
  </si>
  <si>
    <t>311 Plaće (Bruto)</t>
  </si>
  <si>
    <t>31 Rashodi za zaposlene</t>
  </si>
  <si>
    <t>SVEUKUPNO PRIHODI</t>
  </si>
  <si>
    <t>6712 Prihodi iz nadležnog proračuna za financiranje rashoda za nabavu nefinancijske imovine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</si>
  <si>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</si>
  <si>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</si>
  <si>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</si>
  <si>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</si>
  <si>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</si>
  <si>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</si>
  <si>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</si>
  <si>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</si>
  <si>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</si>
  <si>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</si>
  <si>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</si>
  <si>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</si>
  <si>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</si>
  <si>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</si>
  <si>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</si>
  <si>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Izvor: 61 Donacije</t>
  </si>
  <si>
    <t>Izvor: 6 DONACIJE</t>
  </si>
  <si>
    <t>Izvor: 52 Ostale pomoći</t>
  </si>
  <si>
    <t>Izvor: 5 POMOĆI</t>
  </si>
  <si>
    <t>Izvor: 44 Decentralizirana sredstva</t>
  </si>
  <si>
    <t>Izvor: 43 Ostali prihodi za posebne namjene</t>
  </si>
  <si>
    <t>Izvor: 4 PRIHODI ZA POSEBNE NAMJENE</t>
  </si>
  <si>
    <t>Izvor: 31 Vlastiti prihodi</t>
  </si>
  <si>
    <t>Izvor: 3 VLASTITI PRIHODI</t>
  </si>
  <si>
    <t>Izvor: 11 Opći prihodi i primici</t>
  </si>
  <si>
    <t>Izvor: 1 OPĆI PRIHODI I PRIMICI</t>
  </si>
  <si>
    <t>098 Usluge obrazovanja koje nisu drugdje svrstane</t>
  </si>
  <si>
    <t>095 Obrazovanje koje se ne može definirati po stupnju</t>
  </si>
  <si>
    <t>091 Predškolsko i osnovno obrazovanje</t>
  </si>
  <si>
    <t>Funk. klas: 09 Obrazovanje</t>
  </si>
  <si>
    <t>K123001 Izgradnja i održavanje školskih objekata</t>
  </si>
  <si>
    <t>A123001 Odgojnoobrazovno, administrativno i tehničko osoblje</t>
  </si>
  <si>
    <t>Program: 1230 ZAKONSKI STANDARD JAVNIH USTANOVA OŠ</t>
  </si>
  <si>
    <t>T121001 Školski medni dan</t>
  </si>
  <si>
    <t>A121027 Škola u prirodi</t>
  </si>
  <si>
    <t>A121025 Opskrba školskih ustanova besplatnim higijenskim potrepštinama</t>
  </si>
  <si>
    <t>A121023 Građanski odgoj</t>
  </si>
  <si>
    <t>A121020 Cjelodnevni boravak učenika</t>
  </si>
  <si>
    <t>A121019 Prehrana učenika</t>
  </si>
  <si>
    <t>A121016 Programi u školstvu iznad zakonskog standarda</t>
  </si>
  <si>
    <t>Program: 1210 JAVNE POTREBE U OBRAZOVANJU IZNAD ZAKONSKOG STANDARDA</t>
  </si>
  <si>
    <t>14023 OŠ BELETINEC</t>
  </si>
  <si>
    <t>Glava: 01502 OSNOVNOŠKOLSKO OBRAZOVANJE</t>
  </si>
  <si>
    <t>Razdjel: 015 UPRAVNI ODJEL ZA PROSVJETU, KULTURU I SPORT</t>
  </si>
  <si>
    <t>SVEUKUPNO</t>
  </si>
  <si>
    <t>Indeks (3./2.)</t>
  </si>
  <si>
    <t>PRIHODI UKUPNO</t>
  </si>
  <si>
    <t>RASHODI UKUPNO</t>
  </si>
  <si>
    <t>RAZLIKA - VIŠAK / MANJAK</t>
  </si>
  <si>
    <t>NETO FINANCIRANJE</t>
  </si>
  <si>
    <t>VIŠAK / MANJAK + NETO FINANCIRANJE</t>
  </si>
  <si>
    <t>PRIJENOS VIŠKA / MANJKA IZ PRETHODNE(IH) GODINE</t>
  </si>
  <si>
    <t>PRIJENOS VIŠKA / MANJKA U SLJEDEĆE RAZDOBLJE</t>
  </si>
  <si>
    <t>SAŽETAK RAČUNA PRIHODA I RASHODA</t>
  </si>
  <si>
    <t>Brojčana oznaka i naziv</t>
  </si>
  <si>
    <t>Ostvarenje/izvršenje 1.1.-30.6.2025.</t>
  </si>
  <si>
    <t>Izvorni plan 2026.</t>
  </si>
  <si>
    <t>Tekući plan 2026.</t>
  </si>
  <si>
    <t>Ostvarenje/izvršenje 1.1.-30.6.2026.</t>
  </si>
  <si>
    <t xml:space="preserve">Indeks % </t>
  </si>
  <si>
    <t>6 (5/2)</t>
  </si>
  <si>
    <t>Indeks %</t>
  </si>
  <si>
    <t>7 (5/4)</t>
  </si>
  <si>
    <t xml:space="preserve"> SAŽETAK RAČUNA FINANCIRANJA</t>
  </si>
  <si>
    <t xml:space="preserve">PRENESENI VIŠAK ILI PRENESENI MANJAK </t>
  </si>
  <si>
    <t>PRIJEDLOG POLUGODIŠNJEG IZVJEŠTAJA O IZVRŠENJU FINANCIJSKOG PLANA</t>
  </si>
  <si>
    <t>OSNOVNE ŠKOLE BELETINEC</t>
  </si>
  <si>
    <t>ZA 2026. GODINU</t>
  </si>
  <si>
    <t>I. OPĆI DIO</t>
  </si>
  <si>
    <t>Članak 1.</t>
  </si>
  <si>
    <t>Opći dio Polugodišnjeg izvještaja o izvršenu Financijskog plana Osnovne škole Beletinec za 2026. godinu sastoji se od: Sažetka, Računa prihoda i rashoda i Računa financiranja kako slijedi:</t>
  </si>
  <si>
    <t>7 Prihodi od prodaje nefinancijske imovine</t>
  </si>
  <si>
    <t>8 Primici od financijske imovine i zaduživanja</t>
  </si>
  <si>
    <t xml:space="preserve">5 Izdaci za financijsku imovinu i otplatu zajmova </t>
  </si>
  <si>
    <t xml:space="preserve">Članak 2. </t>
  </si>
  <si>
    <t>Tablica 1. Izvještaj o prihodima i rashodima prema ekonomskoj klasifikaciji</t>
  </si>
  <si>
    <t>Prihodi i rashodi te primici i izdaci ostvareni su, odnosno izvršeni u prvoj polovici 2026. godine u Računu prihoda i rashoda i Računu financiranja, uz usporedbu prethodne godine, kako slijedi:</t>
  </si>
  <si>
    <t>RAČUN PRIHODA I RASHODA</t>
  </si>
  <si>
    <t>Brojčana oznaka i naziv računa prihoda i rashoda</t>
  </si>
  <si>
    <t>Ostvarenje / Izvršenje 2025. 1.1.-30.6.2025.(1)</t>
  </si>
  <si>
    <t>Ostvarenje / Izvršenje 1.1.-30.06.2026. (4)</t>
  </si>
  <si>
    <t>Tablica 2. Izvještaj o prihodima i rashodima prema izvorima financiranja</t>
  </si>
  <si>
    <t xml:space="preserve">Brojčana oznaka i naziv izvora financiranja </t>
  </si>
  <si>
    <t>Ostvarenje / Izvršenje 1.1.-30.6.2025. (1)</t>
  </si>
  <si>
    <t xml:space="preserve">PRIHODI PO IZVORIMA FINANCIRANJA </t>
  </si>
  <si>
    <t>RASHODI PO IZVORIMA FINANCIRANJA</t>
  </si>
  <si>
    <t>Tablica 3. Izvještaj o rashodima prema funkcijskoj klasifikaciji</t>
  </si>
  <si>
    <t xml:space="preserve">Brojčana oznaka i naziv funkcijske klasifikacije </t>
  </si>
  <si>
    <t>Ostvarenje / Izvršenje1.1.-30.6. 2025. (1)</t>
  </si>
  <si>
    <t>RASHODI PREMA FUNKCIJSKOG KLASIFIKACIJI</t>
  </si>
  <si>
    <t>Tablica 4. Izvještaj računa financiranja prema ekonomskoj klasifikaciji</t>
  </si>
  <si>
    <t>Brojčana oznaka i naziv računa primitaka i izdataka</t>
  </si>
  <si>
    <t>Indeks 
%</t>
  </si>
  <si>
    <t>Indeks
 %</t>
  </si>
  <si>
    <t>6=5/2*100</t>
  </si>
  <si>
    <t>7=5/4*100</t>
  </si>
  <si>
    <t>84 Primici od zaduživanja</t>
  </si>
  <si>
    <t>842 Primljeni krediti i zajmovi od kreditnih i ostalih financijskih institucija u javnom sektoru</t>
  </si>
  <si>
    <t>8422 Primljeni krediti od kreditnih institucija u javnom sektoru</t>
  </si>
  <si>
    <t>844 Primljeni krediti i zajmovi od kreditnih i ostalih financijskih institucija izvan javnog sektora</t>
  </si>
  <si>
    <t>8443 Primljeni krediti od tuzemnih kreditnih institucija izvan javnog sektora</t>
  </si>
  <si>
    <t>SVEUKUPNO PRIMICI</t>
  </si>
  <si>
    <t>5 Izdaci za financijsku imovinu i otplate zajmova</t>
  </si>
  <si>
    <t>54 Izdaci za otplatu glavnice primljenih kredita i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</si>
  <si>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</si>
  <si>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</si>
  <si>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</si>
  <si>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</si>
  <si>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5445 Otplata glavnice primljenih zajmova od ostalih tuzemnih financijskih institucija izvan javnog sektora</t>
  </si>
  <si>
    <t>SVEUKUPNO IZDACI</t>
  </si>
  <si>
    <t>Ostvarenje / izvršenje 
1.1.-30.6.2025.</t>
  </si>
  <si>
    <t>Ostvarenje / izvršenje 
1.1.-30.06.2026.</t>
  </si>
  <si>
    <t>Tablica 5. Izvještaj računa financiranja prema izvorima financiranja</t>
  </si>
  <si>
    <t>Brojčana oznaka i naziv izvora financiranja</t>
  </si>
  <si>
    <t>PRIMICI PO IZVORIMA FINANCIRANJA</t>
  </si>
  <si>
    <t>Izvor: 8 NAMJENSKI PRIMICI OD ZADUŽIVANJA</t>
  </si>
  <si>
    <t>Izvor: 81 Namjenski primici od zaduživanja</t>
  </si>
  <si>
    <t>IZDACI PO IZVORIMA FINANCIRANJA</t>
  </si>
  <si>
    <t>II. POSEBNI DIO</t>
  </si>
  <si>
    <t>Članak 3.</t>
  </si>
  <si>
    <t>Rashodi i izdaci u Posebnom dijelu Financijskog plana iskazani po organizacijskoj i programskoj klasifikaciji, izvršeni su kako slijedi:</t>
  </si>
  <si>
    <t>Tablica 6. Izvještaj po organizacijskoj i programskoj klasifikaciji</t>
  </si>
  <si>
    <t>Brojčana oznaka i naziv organizacijske klasifikacije (razdjela i glave)</t>
  </si>
  <si>
    <t>Izvorni plan 2026 (1.)</t>
  </si>
  <si>
    <t>Tekući plan 2026 (2.)</t>
  </si>
  <si>
    <t>Izvršenje 1.1.-30.6.2026. (3.)</t>
  </si>
  <si>
    <t xml:space="preserve">Brojčana oznaka i naziv razdjela, glave, izvora financiranja, programa, aktivnosti i projekta te računa ekonomske klasfikacije </t>
  </si>
  <si>
    <t>Članak 4.</t>
  </si>
  <si>
    <t xml:space="preserve">PREDSJEDNICA ŠKOLSKOG ODBORA </t>
  </si>
  <si>
    <t>Biserka Leskovar</t>
  </si>
  <si>
    <t>Polugodišnji Izvještaj o izvršenju Financijskog plana za 2026. godinu objavljuje se na internetskoj stranici škole.</t>
  </si>
  <si>
    <t xml:space="preserve">        Beletinec, 31. srpanj 2026. godine </t>
  </si>
  <si>
    <t>Tekući plan 
2026.</t>
  </si>
  <si>
    <t>Izvorni plan
2026.</t>
  </si>
  <si>
    <t xml:space="preserve"> RAČUN FINANCIRANJA</t>
  </si>
  <si>
    <r>
      <t>Temeljem odredbi čl. 81.do 86.  Zakona o proračunu (Narodne novine br. 144/21), čl. 30. do 52. Pravilnika o polugodišnjem i godišnjem izvještaju o izvršenju proračuna i financijskog plana (Narodne novine br. 85/23), članka 29. Odluke o izvršavanju Proračuna Varaždinske županije za 2026. godinu (Službeni vjesnik Varaždinske županije br. 110/25) i članka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68</t>
    </r>
    <r>
      <rPr>
        <sz val="12"/>
        <color theme="1"/>
        <rFont val="Times New Roman"/>
        <family val="1"/>
        <charset val="238"/>
      </rPr>
      <t xml:space="preserve">. Statuta </t>
    </r>
    <r>
      <rPr>
        <sz val="12"/>
        <rFont val="Times New Roman"/>
        <family val="1"/>
        <charset val="238"/>
      </rPr>
      <t xml:space="preserve">Osnovne škole Beletinec, Školski odbor </t>
    </r>
    <r>
      <rPr>
        <sz val="12"/>
        <color theme="1"/>
        <rFont val="Times New Roman"/>
        <family val="1"/>
        <charset val="238"/>
      </rPr>
      <t xml:space="preserve">na sjednici održanoj </t>
    </r>
    <r>
      <rPr>
        <sz val="12"/>
        <rFont val="Times New Roman"/>
        <family val="1"/>
        <charset val="238"/>
      </rPr>
      <t>31.srpanj 2026</t>
    </r>
    <r>
      <rPr>
        <sz val="12"/>
        <color theme="1"/>
        <rFont val="Times New Roman"/>
        <family val="1"/>
        <charset val="238"/>
      </rPr>
      <t>. godine, donosi:</t>
    </r>
  </si>
  <si>
    <t xml:space="preserve">        KLASA: 400-02/26-01/1</t>
  </si>
  <si>
    <t xml:space="preserve">        URBROJ: 2186-113-03-26-2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</si>
</sst>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8" tint="-0.24997711111789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4" tint="-0.249977111117893"/>
      <name val="Times New Roman"/>
      <family val="1"/>
      <charset val="238"/>
    </font>
    <font>
      <sz val="12"/>
      <color theme="4" tint="-0.249977111117893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FFFFFF"/>
      <name val="Times New Roman"/>
      <family val="1"/>
      <charset val="238"/>
    </font>
    <font>
      <sz val="12"/>
      <color rgb="FFFFFFFF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rgb="FF0070C0"/>
      <name val="Times New Roman"/>
      <family val="1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5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9" fillId="34" borderId="0" xfId="0" applyFont="1" applyFill="1" applyAlignment="1">
      <alignment horizontal="left" indent="1"/>
    </xf>
    <xf numFmtId="0" fontId="19" fillId="36" borderId="0" xfId="0" applyFont="1" applyFill="1" applyAlignment="1">
      <alignment horizontal="left" indent="1"/>
    </xf>
    <xf numFmtId="0" fontId="19" fillId="35" borderId="0" xfId="0" applyFont="1" applyFill="1" applyAlignment="1">
      <alignment horizontal="left" indent="1"/>
    </xf>
    <xf numFmtId="0" fontId="19" fillId="37" borderId="0" xfId="0" applyFont="1" applyFill="1" applyAlignment="1">
      <alignment horizontal="left" inden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8" fillId="38" borderId="0" xfId="0" applyFont="1" applyFill="1" applyAlignment="1">
      <alignment horizontal="center"/>
    </xf>
    <xf numFmtId="0" fontId="23" fillId="42" borderId="16" xfId="0" applyFont="1" applyFill="1" applyBorder="1" applyAlignment="1">
      <alignment horizontal="center" vertical="center" wrapText="1"/>
    </xf>
    <xf numFmtId="0" fontId="23" fillId="42" borderId="13" xfId="0" applyFont="1" applyFill="1" applyBorder="1" applyAlignment="1">
      <alignment horizontal="center" vertical="center" wrapText="1"/>
    </xf>
    <xf numFmtId="4" fontId="23" fillId="42" borderId="16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20" fillId="0" borderId="0" xfId="0" applyFont="1" applyAlignment="1">
      <alignment horizontal="left" indent="1"/>
    </xf>
    <xf numFmtId="0" fontId="20" fillId="0" borderId="0" xfId="0" applyFont="1" applyAlignment="1">
      <alignment horizontal="right" indent="1"/>
    </xf>
    <xf numFmtId="0" fontId="33" fillId="38" borderId="0" xfId="0" applyFont="1" applyFill="1" applyAlignment="1">
      <alignment wrapText="1"/>
    </xf>
    <xf numFmtId="0" fontId="26" fillId="38" borderId="0" xfId="0" applyFont="1" applyFill="1" applyAlignment="1">
      <alignment wrapText="1"/>
    </xf>
    <xf numFmtId="0" fontId="27" fillId="42" borderId="10" xfId="0" applyFont="1" applyFill="1" applyBorder="1" applyAlignment="1">
      <alignment horizontal="center" vertical="center" wrapText="1" indent="1"/>
    </xf>
    <xf numFmtId="0" fontId="37" fillId="33" borderId="11" xfId="0" applyFont="1" applyFill="1" applyBorder="1" applyAlignment="1">
      <alignment horizontal="left" wrapText="1" indent="1"/>
    </xf>
    <xf numFmtId="0" fontId="38" fillId="33" borderId="11" xfId="0" applyFont="1" applyFill="1" applyBorder="1" applyAlignment="1">
      <alignment horizontal="left" wrapText="1" indent="1"/>
    </xf>
    <xf numFmtId="0" fontId="39" fillId="0" borderId="0" xfId="0" applyFont="1" applyAlignment="1">
      <alignment horizontal="left" indent="1"/>
    </xf>
    <xf numFmtId="0" fontId="39" fillId="0" borderId="0" xfId="0" applyFont="1" applyAlignment="1">
      <alignment horizontal="right" indent="1"/>
    </xf>
    <xf numFmtId="0" fontId="40" fillId="0" borderId="0" xfId="0" applyFont="1" applyAlignment="1">
      <alignment horizontal="left" indent="1"/>
    </xf>
    <xf numFmtId="0" fontId="24" fillId="0" borderId="0" xfId="0" applyFont="1" applyAlignment="1">
      <alignment horizontal="left"/>
    </xf>
    <xf numFmtId="0" fontId="41" fillId="0" borderId="14" xfId="0" applyFont="1" applyBorder="1" applyAlignment="1">
      <alignment horizontal="center" vertical="center" wrapText="1"/>
    </xf>
    <xf numFmtId="0" fontId="42" fillId="43" borderId="0" xfId="0" applyFont="1" applyFill="1" applyAlignment="1">
      <alignment horizontal="left" wrapText="1" indent="1"/>
    </xf>
    <xf numFmtId="4" fontId="42" fillId="43" borderId="0" xfId="0" applyNumberFormat="1" applyFont="1" applyFill="1" applyAlignment="1">
      <alignment horizontal="right" wrapText="1" indent="1"/>
    </xf>
    <xf numFmtId="164" fontId="42" fillId="43" borderId="0" xfId="0" applyNumberFormat="1" applyFont="1" applyFill="1" applyAlignment="1">
      <alignment horizontal="right" wrapText="1" indent="1"/>
    </xf>
    <xf numFmtId="164" fontId="43" fillId="43" borderId="0" xfId="0" applyNumberFormat="1" applyFont="1" applyFill="1" applyAlignment="1">
      <alignment horizontal="right" wrapText="1" indent="1"/>
    </xf>
    <xf numFmtId="0" fontId="34" fillId="34" borderId="0" xfId="0" applyFont="1" applyFill="1" applyAlignment="1">
      <alignment horizontal="left" wrapText="1" indent="2"/>
    </xf>
    <xf numFmtId="4" fontId="34" fillId="34" borderId="0" xfId="0" applyNumberFormat="1" applyFont="1" applyFill="1" applyAlignment="1">
      <alignment horizontal="right" wrapText="1"/>
    </xf>
    <xf numFmtId="164" fontId="34" fillId="34" borderId="0" xfId="0" applyNumberFormat="1" applyFont="1" applyFill="1" applyAlignment="1">
      <alignment horizontal="right" wrapText="1"/>
    </xf>
    <xf numFmtId="0" fontId="34" fillId="34" borderId="0" xfId="0" applyFont="1" applyFill="1" applyAlignment="1">
      <alignment horizontal="left" wrapText="1" indent="3"/>
    </xf>
    <xf numFmtId="0" fontId="36" fillId="34" borderId="0" xfId="0" applyFont="1" applyFill="1" applyAlignment="1">
      <alignment horizontal="left" wrapText="1" indent="3"/>
    </xf>
    <xf numFmtId="4" fontId="44" fillId="38" borderId="0" xfId="0" applyNumberFormat="1" applyFont="1" applyFill="1" applyAlignment="1">
      <alignment horizontal="right" vertical="center" wrapText="1"/>
    </xf>
    <xf numFmtId="164" fontId="36" fillId="34" borderId="0" xfId="0" applyNumberFormat="1" applyFont="1" applyFill="1" applyAlignment="1">
      <alignment horizontal="right" wrapText="1"/>
    </xf>
    <xf numFmtId="4" fontId="36" fillId="34" borderId="0" xfId="0" applyNumberFormat="1" applyFont="1" applyFill="1" applyAlignment="1">
      <alignment horizontal="right" wrapText="1"/>
    </xf>
    <xf numFmtId="0" fontId="36" fillId="34" borderId="0" xfId="0" applyFont="1" applyFill="1" applyAlignment="1">
      <alignment horizontal="left" wrapText="1" indent="2"/>
    </xf>
    <xf numFmtId="4" fontId="40" fillId="0" borderId="0" xfId="0" applyNumberFormat="1" applyFont="1" applyAlignment="1">
      <alignment horizontal="right"/>
    </xf>
    <xf numFmtId="164" fontId="40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4" fontId="42" fillId="43" borderId="0" xfId="0" applyNumberFormat="1" applyFont="1" applyFill="1" applyAlignment="1">
      <alignment horizontal="right" wrapText="1"/>
    </xf>
    <xf numFmtId="164" fontId="42" fillId="43" borderId="0" xfId="0" applyNumberFormat="1" applyFont="1" applyFill="1" applyAlignment="1">
      <alignment horizontal="right" wrapText="1"/>
    </xf>
    <xf numFmtId="0" fontId="34" fillId="42" borderId="14" xfId="0" applyFont="1" applyFill="1" applyBorder="1" applyAlignment="1">
      <alignment horizontal="center" vertical="center" wrapText="1"/>
    </xf>
    <xf numFmtId="164" fontId="34" fillId="42" borderId="14" xfId="0" applyNumberFormat="1" applyFont="1" applyFill="1" applyBorder="1" applyAlignment="1">
      <alignment horizontal="center" vertical="center" wrapText="1"/>
    </xf>
    <xf numFmtId="0" fontId="34" fillId="42" borderId="14" xfId="0" applyFont="1" applyFill="1" applyBorder="1" applyAlignment="1">
      <alignment horizontal="left" wrapText="1" indent="2"/>
    </xf>
    <xf numFmtId="4" fontId="34" fillId="42" borderId="14" xfId="0" applyNumberFormat="1" applyFont="1" applyFill="1" applyBorder="1" applyAlignment="1">
      <alignment horizontal="right" wrapText="1"/>
    </xf>
    <xf numFmtId="164" fontId="34" fillId="42" borderId="14" xfId="0" applyNumberFormat="1" applyFont="1" applyFill="1" applyBorder="1" applyAlignment="1">
      <alignment horizontal="right" wrapText="1"/>
    </xf>
    <xf numFmtId="164" fontId="24" fillId="0" borderId="0" xfId="0" applyNumberFormat="1" applyFont="1" applyAlignment="1">
      <alignment horizontal="left"/>
    </xf>
    <xf numFmtId="164" fontId="41" fillId="0" borderId="14" xfId="0" applyNumberFormat="1" applyFont="1" applyBorder="1" applyAlignment="1">
      <alignment horizontal="center" vertical="center" wrapText="1"/>
    </xf>
    <xf numFmtId="164" fontId="42" fillId="43" borderId="0" xfId="0" applyNumberFormat="1" applyFont="1" applyFill="1" applyAlignment="1">
      <alignment horizontal="left" wrapText="1" indent="1"/>
    </xf>
    <xf numFmtId="4" fontId="34" fillId="34" borderId="0" xfId="0" applyNumberFormat="1" applyFont="1" applyFill="1" applyAlignment="1">
      <alignment wrapText="1"/>
    </xf>
    <xf numFmtId="164" fontId="34" fillId="34" borderId="0" xfId="0" applyNumberFormat="1" applyFont="1" applyFill="1" applyAlignment="1">
      <alignment horizontal="right" wrapText="1" indent="1"/>
    </xf>
    <xf numFmtId="4" fontId="44" fillId="38" borderId="0" xfId="0" applyNumberFormat="1" applyFont="1" applyFill="1" applyAlignment="1">
      <alignment vertical="center" wrapText="1"/>
    </xf>
    <xf numFmtId="164" fontId="36" fillId="34" borderId="0" xfId="0" applyNumberFormat="1" applyFont="1" applyFill="1" applyAlignment="1">
      <alignment horizontal="right" wrapText="1" indent="1"/>
    </xf>
    <xf numFmtId="4" fontId="36" fillId="34" borderId="0" xfId="0" applyNumberFormat="1" applyFont="1" applyFill="1" applyAlignment="1">
      <alignment wrapText="1"/>
    </xf>
    <xf numFmtId="4" fontId="40" fillId="0" borderId="0" xfId="0" applyNumberFormat="1" applyFont="1"/>
    <xf numFmtId="164" fontId="40" fillId="0" borderId="0" xfId="0" applyNumberFormat="1" applyFont="1" applyAlignment="1">
      <alignment horizontal="left" indent="1"/>
    </xf>
    <xf numFmtId="4" fontId="40" fillId="43" borderId="0" xfId="0" applyNumberFormat="1" applyFont="1" applyFill="1"/>
    <xf numFmtId="164" fontId="40" fillId="43" borderId="0" xfId="0" applyNumberFormat="1" applyFont="1" applyFill="1" applyAlignment="1">
      <alignment horizontal="left" indent="1"/>
    </xf>
    <xf numFmtId="164" fontId="36" fillId="34" borderId="0" xfId="0" applyNumberFormat="1" applyFont="1" applyFill="1" applyAlignment="1">
      <alignment horizontal="left" wrapText="1" indent="1"/>
    </xf>
    <xf numFmtId="4" fontId="34" fillId="42" borderId="14" xfId="0" applyNumberFormat="1" applyFont="1" applyFill="1" applyBorder="1" applyAlignment="1">
      <alignment wrapText="1"/>
    </xf>
    <xf numFmtId="164" fontId="34" fillId="42" borderId="14" xfId="0" applyNumberFormat="1" applyFont="1" applyFill="1" applyBorder="1" applyAlignment="1">
      <alignment horizontal="right" wrapText="1" indent="1"/>
    </xf>
    <xf numFmtId="0" fontId="27" fillId="34" borderId="0" xfId="0" applyFont="1" applyFill="1" applyBorder="1" applyAlignment="1">
      <alignment horizontal="left" wrapText="1" indent="3"/>
    </xf>
    <xf numFmtId="4" fontId="27" fillId="34" borderId="0" xfId="0" applyNumberFormat="1" applyFont="1" applyFill="1" applyBorder="1" applyAlignment="1">
      <alignment horizontal="right" wrapText="1" indent="1"/>
    </xf>
    <xf numFmtId="0" fontId="27" fillId="34" borderId="0" xfId="0" applyFont="1" applyFill="1" applyBorder="1" applyAlignment="1">
      <alignment horizontal="right" wrapText="1" indent="1"/>
    </xf>
    <xf numFmtId="0" fontId="35" fillId="34" borderId="0" xfId="0" applyFont="1" applyFill="1" applyBorder="1" applyAlignment="1">
      <alignment horizontal="right" wrapText="1" indent="1"/>
    </xf>
    <xf numFmtId="0" fontId="35" fillId="34" borderId="0" xfId="0" applyFont="1" applyFill="1" applyBorder="1" applyAlignment="1">
      <alignment horizontal="left" wrapText="1" indent="2"/>
    </xf>
    <xf numFmtId="4" fontId="35" fillId="34" borderId="0" xfId="0" applyNumberFormat="1" applyFont="1" applyFill="1" applyBorder="1" applyAlignment="1">
      <alignment horizontal="right" wrapText="1" indent="1"/>
    </xf>
    <xf numFmtId="0" fontId="35" fillId="34" borderId="0" xfId="0" applyFont="1" applyFill="1" applyBorder="1" applyAlignment="1">
      <alignment horizontal="left" wrapText="1" indent="1"/>
    </xf>
    <xf numFmtId="0" fontId="27" fillId="42" borderId="0" xfId="0" applyFont="1" applyFill="1" applyBorder="1" applyAlignment="1">
      <alignment horizontal="left" wrapText="1" indent="2"/>
    </xf>
    <xf numFmtId="4" fontId="27" fillId="42" borderId="0" xfId="0" applyNumberFormat="1" applyFont="1" applyFill="1" applyBorder="1" applyAlignment="1">
      <alignment horizontal="right" wrapText="1" indent="1"/>
    </xf>
    <xf numFmtId="0" fontId="27" fillId="42" borderId="0" xfId="0" applyFont="1" applyFill="1" applyBorder="1" applyAlignment="1">
      <alignment horizontal="right" wrapText="1" indent="1"/>
    </xf>
    <xf numFmtId="0" fontId="35" fillId="42" borderId="0" xfId="0" applyFont="1" applyFill="1" applyBorder="1" applyAlignment="1">
      <alignment horizontal="right" wrapText="1" indent="1"/>
    </xf>
    <xf numFmtId="0" fontId="37" fillId="33" borderId="20" xfId="0" applyFont="1" applyFill="1" applyBorder="1" applyAlignment="1">
      <alignment horizontal="left" wrapText="1" indent="1"/>
    </xf>
    <xf numFmtId="0" fontId="38" fillId="33" borderId="20" xfId="0" applyFont="1" applyFill="1" applyBorder="1" applyAlignment="1">
      <alignment horizontal="left" wrapText="1" indent="1"/>
    </xf>
    <xf numFmtId="0" fontId="35" fillId="34" borderId="21" xfId="0" applyFont="1" applyFill="1" applyBorder="1" applyAlignment="1">
      <alignment horizontal="left" wrapText="1" indent="3"/>
    </xf>
    <xf numFmtId="4" fontId="35" fillId="34" borderId="21" xfId="0" applyNumberFormat="1" applyFont="1" applyFill="1" applyBorder="1" applyAlignment="1">
      <alignment horizontal="right" wrapText="1" indent="1"/>
    </xf>
    <xf numFmtId="0" fontId="35" fillId="34" borderId="21" xfId="0" applyFont="1" applyFill="1" applyBorder="1" applyAlignment="1">
      <alignment horizontal="right" wrapText="1" indent="1"/>
    </xf>
    <xf numFmtId="0" fontId="35" fillId="34" borderId="0" xfId="0" applyFont="1" applyFill="1" applyBorder="1" applyAlignment="1">
      <alignment horizontal="left" wrapText="1" indent="3"/>
    </xf>
    <xf numFmtId="0" fontId="27" fillId="42" borderId="22" xfId="0" applyFont="1" applyFill="1" applyBorder="1" applyAlignment="1">
      <alignment horizontal="left" wrapText="1" indent="2"/>
    </xf>
    <xf numFmtId="4" fontId="27" fillId="42" borderId="22" xfId="0" applyNumberFormat="1" applyFont="1" applyFill="1" applyBorder="1" applyAlignment="1">
      <alignment horizontal="right" wrapText="1" indent="1"/>
    </xf>
    <xf numFmtId="0" fontId="27" fillId="42" borderId="22" xfId="0" applyFont="1" applyFill="1" applyBorder="1" applyAlignment="1">
      <alignment horizontal="right" wrapText="1" indent="1"/>
    </xf>
    <xf numFmtId="0" fontId="35" fillId="42" borderId="22" xfId="0" applyFont="1" applyFill="1" applyBorder="1" applyAlignment="1">
      <alignment horizontal="right" wrapText="1" indent="1"/>
    </xf>
    <xf numFmtId="0" fontId="27" fillId="34" borderId="17" xfId="0" applyFont="1" applyFill="1" applyBorder="1" applyAlignment="1">
      <alignment horizontal="left" wrapText="1" indent="2"/>
    </xf>
    <xf numFmtId="4" fontId="27" fillId="34" borderId="17" xfId="0" applyNumberFormat="1" applyFont="1" applyFill="1" applyBorder="1" applyAlignment="1">
      <alignment horizontal="right" wrapText="1" indent="1"/>
    </xf>
    <xf numFmtId="0" fontId="27" fillId="34" borderId="17" xfId="0" applyFont="1" applyFill="1" applyBorder="1" applyAlignment="1">
      <alignment horizontal="right" wrapText="1" indent="1"/>
    </xf>
    <xf numFmtId="0" fontId="35" fillId="34" borderId="17" xfId="0" applyFont="1" applyFill="1" applyBorder="1" applyAlignment="1">
      <alignment horizontal="right" wrapText="1" indent="1"/>
    </xf>
    <xf numFmtId="0" fontId="27" fillId="36" borderId="20" xfId="0" applyFont="1" applyFill="1" applyBorder="1" applyAlignment="1">
      <alignment horizontal="left" wrapText="1" indent="1"/>
    </xf>
    <xf numFmtId="4" fontId="27" fillId="36" borderId="20" xfId="0" applyNumberFormat="1" applyFont="1" applyFill="1" applyBorder="1" applyAlignment="1">
      <alignment horizontal="right" wrapText="1" indent="1"/>
    </xf>
    <xf numFmtId="0" fontId="35" fillId="36" borderId="20" xfId="0" applyFont="1" applyFill="1" applyBorder="1" applyAlignment="1">
      <alignment horizontal="right" wrapText="1" indent="1"/>
    </xf>
    <xf numFmtId="0" fontId="27" fillId="34" borderId="0" xfId="0" applyFont="1" applyFill="1" applyBorder="1" applyAlignment="1">
      <alignment horizontal="left" wrapText="1" indent="2"/>
    </xf>
    <xf numFmtId="0" fontId="27" fillId="34" borderId="19" xfId="0" applyFont="1" applyFill="1" applyBorder="1" applyAlignment="1">
      <alignment horizontal="left" wrapText="1" indent="2"/>
    </xf>
    <xf numFmtId="4" fontId="27" fillId="34" borderId="19" xfId="0" applyNumberFormat="1" applyFont="1" applyFill="1" applyBorder="1" applyAlignment="1">
      <alignment horizontal="right" wrapText="1" indent="1"/>
    </xf>
    <xf numFmtId="0" fontId="35" fillId="34" borderId="19" xfId="0" applyFont="1" applyFill="1" applyBorder="1" applyAlignment="1">
      <alignment horizontal="right" wrapText="1" indent="1"/>
    </xf>
    <xf numFmtId="0" fontId="27" fillId="36" borderId="0" xfId="0" applyFont="1" applyFill="1" applyBorder="1" applyAlignment="1">
      <alignment horizontal="left" wrapText="1" indent="1"/>
    </xf>
    <xf numFmtId="4" fontId="27" fillId="36" borderId="0" xfId="0" applyNumberFormat="1" applyFont="1" applyFill="1" applyBorder="1" applyAlignment="1">
      <alignment horizontal="right" wrapText="1" indent="1"/>
    </xf>
    <xf numFmtId="0" fontId="35" fillId="36" borderId="0" xfId="0" applyFont="1" applyFill="1" applyBorder="1" applyAlignment="1">
      <alignment horizontal="right" wrapText="1" indent="1"/>
    </xf>
    <xf numFmtId="0" fontId="25" fillId="38" borderId="18" xfId="0" applyFont="1" applyFill="1" applyBorder="1" applyAlignment="1">
      <alignment horizontal="center" vertical="center" wrapText="1"/>
    </xf>
    <xf numFmtId="4" fontId="25" fillId="38" borderId="18" xfId="0" applyNumberFormat="1" applyFont="1" applyFill="1" applyBorder="1" applyAlignment="1">
      <alignment horizontal="center" vertical="center" wrapText="1"/>
    </xf>
    <xf numFmtId="4" fontId="23" fillId="39" borderId="0" xfId="0" applyNumberFormat="1" applyFont="1" applyFill="1" applyBorder="1" applyAlignment="1">
      <alignment horizontal="right"/>
    </xf>
    <xf numFmtId="4" fontId="27" fillId="34" borderId="0" xfId="0" applyNumberFormat="1" applyFont="1" applyFill="1" applyBorder="1" applyAlignment="1">
      <alignment wrapText="1"/>
    </xf>
    <xf numFmtId="4" fontId="23" fillId="38" borderId="0" xfId="0" applyNumberFormat="1" applyFont="1" applyFill="1" applyBorder="1" applyAlignment="1">
      <alignment horizontal="right"/>
    </xf>
    <xf numFmtId="4" fontId="23" fillId="0" borderId="0" xfId="0" applyNumberFormat="1" applyFont="1" applyBorder="1" applyAlignment="1">
      <alignment horizontal="right"/>
    </xf>
    <xf numFmtId="0" fontId="26" fillId="39" borderId="0" xfId="0" applyFont="1" applyFill="1" applyBorder="1" applyAlignment="1">
      <alignment horizontal="left" vertical="center"/>
    </xf>
    <xf numFmtId="0" fontId="22" fillId="39" borderId="0" xfId="0" applyFont="1" applyFill="1" applyBorder="1" applyAlignment="1">
      <alignment vertical="center"/>
    </xf>
    <xf numFmtId="4" fontId="23" fillId="39" borderId="12" xfId="0" applyNumberFormat="1" applyFont="1" applyFill="1" applyBorder="1" applyAlignment="1">
      <alignment horizontal="right"/>
    </xf>
    <xf numFmtId="4" fontId="23" fillId="0" borderId="0" xfId="0" applyNumberFormat="1" applyFont="1" applyBorder="1" applyAlignment="1">
      <alignment horizontal="right" wrapText="1"/>
    </xf>
    <xf numFmtId="4" fontId="27" fillId="41" borderId="0" xfId="0" applyNumberFormat="1" applyFont="1" applyFill="1" applyBorder="1" applyAlignment="1">
      <alignment wrapText="1"/>
    </xf>
    <xf numFmtId="4" fontId="26" fillId="40" borderId="0" xfId="0" quotePrefix="1" applyNumberFormat="1" applyFont="1" applyFill="1" applyBorder="1" applyAlignment="1">
      <alignment horizontal="right"/>
    </xf>
    <xf numFmtId="4" fontId="26" fillId="40" borderId="0" xfId="0" applyNumberFormat="1" applyFont="1" applyFill="1" applyBorder="1" applyAlignment="1">
      <alignment horizontal="right" wrapText="1"/>
    </xf>
    <xf numFmtId="4" fontId="26" fillId="39" borderId="12" xfId="0" quotePrefix="1" applyNumberFormat="1" applyFont="1" applyFill="1" applyBorder="1" applyAlignment="1">
      <alignment horizontal="right"/>
    </xf>
    <xf numFmtId="164" fontId="28" fillId="38" borderId="0" xfId="0" applyNumberFormat="1" applyFont="1" applyFill="1" applyAlignment="1">
      <alignment horizontal="center"/>
    </xf>
    <xf numFmtId="0" fontId="0" fillId="38" borderId="0" xfId="0" applyFill="1"/>
    <xf numFmtId="164" fontId="0" fillId="38" borderId="0" xfId="0" applyNumberFormat="1" applyFill="1"/>
    <xf numFmtId="0" fontId="37" fillId="37" borderId="11" xfId="0" applyFont="1" applyFill="1" applyBorder="1" applyAlignment="1">
      <alignment horizontal="left" wrapText="1" indent="1"/>
    </xf>
    <xf numFmtId="4" fontId="37" fillId="37" borderId="11" xfId="0" applyNumberFormat="1" applyFont="1" applyFill="1" applyBorder="1" applyAlignment="1">
      <alignment horizontal="right" wrapText="1" indent="1"/>
    </xf>
    <xf numFmtId="0" fontId="37" fillId="37" borderId="11" xfId="0" applyFont="1" applyFill="1" applyBorder="1" applyAlignment="1">
      <alignment horizontal="right" wrapText="1" indent="1"/>
    </xf>
    <xf numFmtId="0" fontId="19" fillId="38" borderId="0" xfId="0" applyFont="1" applyFill="1" applyAlignment="1">
      <alignment horizontal="left" indent="1"/>
    </xf>
    <xf numFmtId="0" fontId="18" fillId="38" borderId="0" xfId="0" applyFont="1" applyFill="1" applyAlignment="1">
      <alignment horizontal="left" indent="1"/>
    </xf>
    <xf numFmtId="0" fontId="20" fillId="38" borderId="0" xfId="0" applyFont="1" applyFill="1"/>
    <xf numFmtId="164" fontId="20" fillId="38" borderId="0" xfId="0" applyNumberFormat="1" applyFont="1" applyFill="1"/>
    <xf numFmtId="0" fontId="27" fillId="35" borderId="21" xfId="0" applyFont="1" applyFill="1" applyBorder="1" applyAlignment="1">
      <alignment horizontal="left" wrapText="1" indent="1"/>
    </xf>
    <xf numFmtId="4" fontId="27" fillId="35" borderId="21" xfId="0" applyNumberFormat="1" applyFont="1" applyFill="1" applyBorder="1" applyAlignment="1">
      <alignment horizontal="right" wrapText="1" indent="1"/>
    </xf>
    <xf numFmtId="0" fontId="27" fillId="35" borderId="21" xfId="0" applyFont="1" applyFill="1" applyBorder="1" applyAlignment="1">
      <alignment horizontal="right" wrapText="1" indent="1"/>
    </xf>
    <xf numFmtId="0" fontId="27" fillId="34" borderId="0" xfId="0" applyFont="1" applyFill="1" applyBorder="1" applyAlignment="1">
      <alignment horizontal="left" wrapText="1" indent="1"/>
    </xf>
    <xf numFmtId="0" fontId="27" fillId="34" borderId="23" xfId="0" applyFont="1" applyFill="1" applyBorder="1" applyAlignment="1">
      <alignment horizontal="left" wrapText="1" indent="1"/>
    </xf>
    <xf numFmtId="4" fontId="27" fillId="34" borderId="23" xfId="0" applyNumberFormat="1" applyFont="1" applyFill="1" applyBorder="1" applyAlignment="1">
      <alignment horizontal="right" wrapText="1" indent="1"/>
    </xf>
    <xf numFmtId="0" fontId="27" fillId="34" borderId="23" xfId="0" applyFont="1" applyFill="1" applyBorder="1" applyAlignment="1">
      <alignment horizontal="right" wrapText="1" indent="1"/>
    </xf>
    <xf numFmtId="0" fontId="35" fillId="34" borderId="20" xfId="0" applyFont="1" applyFill="1" applyBorder="1" applyAlignment="1">
      <alignment horizontal="left" wrapText="1" indent="3"/>
    </xf>
    <xf numFmtId="4" fontId="35" fillId="34" borderId="20" xfId="0" applyNumberFormat="1" applyFont="1" applyFill="1" applyBorder="1" applyAlignment="1">
      <alignment horizontal="right" wrapText="1" indent="1"/>
    </xf>
    <xf numFmtId="0" fontId="35" fillId="34" borderId="20" xfId="0" applyFont="1" applyFill="1" applyBorder="1" applyAlignment="1">
      <alignment horizontal="right" wrapText="1" indent="1"/>
    </xf>
    <xf numFmtId="0" fontId="27" fillId="36" borderId="0" xfId="0" applyFont="1" applyFill="1" applyBorder="1" applyAlignment="1">
      <alignment horizontal="right" wrapText="1" indent="1"/>
    </xf>
    <xf numFmtId="0" fontId="27" fillId="34" borderId="0" xfId="0" applyFont="1" applyFill="1" applyBorder="1" applyAlignment="1">
      <alignment horizontal="left" wrapText="1" indent="4"/>
    </xf>
    <xf numFmtId="0" fontId="35" fillId="34" borderId="0" xfId="0" applyFont="1" applyFill="1" applyBorder="1" applyAlignment="1">
      <alignment horizontal="left" wrapText="1" indent="5"/>
    </xf>
    <xf numFmtId="0" fontId="35" fillId="42" borderId="0" xfId="0" applyFont="1" applyFill="1" applyBorder="1" applyAlignment="1">
      <alignment horizontal="left" wrapText="1" indent="1"/>
    </xf>
    <xf numFmtId="4" fontId="35" fillId="42" borderId="0" xfId="0" applyNumberFormat="1" applyFont="1" applyFill="1" applyBorder="1" applyAlignment="1">
      <alignment horizontal="right" wrapText="1" indent="1"/>
    </xf>
    <xf numFmtId="0" fontId="27" fillId="44" borderId="0" xfId="0" applyFont="1" applyFill="1" applyBorder="1" applyAlignment="1">
      <alignment horizontal="left" wrapText="1" indent="1"/>
    </xf>
    <xf numFmtId="4" fontId="27" fillId="44" borderId="0" xfId="0" applyNumberFormat="1" applyFont="1" applyFill="1" applyBorder="1" applyAlignment="1">
      <alignment horizontal="right" wrapText="1" indent="1"/>
    </xf>
    <xf numFmtId="0" fontId="27" fillId="44" borderId="0" xfId="0" applyFont="1" applyFill="1" applyBorder="1" applyAlignment="1">
      <alignment horizontal="right" wrapText="1" indent="1"/>
    </xf>
    <xf numFmtId="0" fontId="20" fillId="0" borderId="0" xfId="0" applyFont="1" applyAlignment="1">
      <alignment horizontal="left"/>
    </xf>
    <xf numFmtId="0" fontId="23" fillId="0" borderId="18" xfId="0" applyFont="1" applyBorder="1" applyAlignment="1">
      <alignment horizontal="center" vertical="center" wrapText="1"/>
    </xf>
    <xf numFmtId="0" fontId="23" fillId="0" borderId="18" xfId="0" quotePrefix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9" fillId="38" borderId="0" xfId="0" applyFont="1" applyFill="1" applyAlignment="1">
      <alignment horizontal="center"/>
    </xf>
    <xf numFmtId="0" fontId="28" fillId="38" borderId="0" xfId="0" applyFont="1" applyFill="1" applyAlignment="1">
      <alignment horizontal="center"/>
    </xf>
    <xf numFmtId="0" fontId="30" fillId="38" borderId="0" xfId="0" applyFont="1" applyFill="1" applyAlignment="1">
      <alignment horizontal="center"/>
    </xf>
    <xf numFmtId="0" fontId="25" fillId="0" borderId="18" xfId="0" quotePrefix="1" applyFont="1" applyBorder="1" applyAlignment="1">
      <alignment horizontal="center" wrapText="1"/>
    </xf>
    <xf numFmtId="0" fontId="26" fillId="40" borderId="0" xfId="0" applyFont="1" applyFill="1" applyBorder="1" applyAlignment="1">
      <alignment horizontal="left" vertical="center" wrapText="1"/>
    </xf>
    <xf numFmtId="0" fontId="26" fillId="39" borderId="12" xfId="0" quotePrefix="1" applyFont="1" applyFill="1" applyBorder="1" applyAlignment="1">
      <alignment horizontal="left" vertical="center" wrapText="1"/>
    </xf>
    <xf numFmtId="0" fontId="22" fillId="39" borderId="12" xfId="0" applyFont="1" applyFill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26" fillId="39" borderId="0" xfId="0" quotePrefix="1" applyFont="1" applyFill="1" applyBorder="1" applyAlignment="1">
      <alignment horizontal="left" vertical="center" wrapText="1"/>
    </xf>
    <xf numFmtId="0" fontId="22" fillId="39" borderId="0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0" fontId="23" fillId="42" borderId="13" xfId="0" quotePrefix="1" applyFont="1" applyFill="1" applyBorder="1" applyAlignment="1">
      <alignment horizontal="center" vertical="center" wrapText="1"/>
    </xf>
    <xf numFmtId="0" fontId="23" fillId="42" borderId="14" xfId="0" quotePrefix="1" applyFont="1" applyFill="1" applyBorder="1" applyAlignment="1">
      <alignment horizontal="center" vertical="center" wrapText="1"/>
    </xf>
    <xf numFmtId="0" fontId="23" fillId="42" borderId="15" xfId="0" quotePrefix="1" applyFont="1" applyFill="1" applyBorder="1" applyAlignment="1">
      <alignment horizontal="center" vertical="center" wrapText="1"/>
    </xf>
    <xf numFmtId="0" fontId="26" fillId="39" borderId="0" xfId="0" applyFont="1" applyFill="1" applyBorder="1" applyAlignment="1">
      <alignment horizontal="left" vertical="center" wrapText="1"/>
    </xf>
    <xf numFmtId="0" fontId="22" fillId="39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33" fillId="0" borderId="0" xfId="0" applyFont="1" applyAlignment="1">
      <alignment horizontal="left"/>
    </xf>
    <xf numFmtId="0" fontId="26" fillId="38" borderId="0" xfId="0" applyFont="1" applyFill="1" applyAlignment="1">
      <alignment horizontal="center" vertical="center"/>
    </xf>
    <xf numFmtId="0" fontId="20" fillId="38" borderId="0" xfId="0" applyFont="1" applyFill="1" applyAlignment="1">
      <alignment horizontal="center" vertical="center"/>
    </xf>
    <xf numFmtId="0" fontId="22" fillId="38" borderId="0" xfId="0" applyFont="1" applyFill="1" applyAlignment="1">
      <alignment horizontal="left"/>
    </xf>
    <xf numFmtId="0" fontId="20" fillId="38" borderId="0" xfId="0" applyFont="1" applyFill="1" applyAlignment="1">
      <alignment horizontal="left"/>
    </xf>
    <xf numFmtId="0" fontId="45" fillId="0" borderId="0" xfId="0" applyFont="1" applyAlignment="1">
      <alignment horizontal="left"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view="pageBreakPreview" zoomScale="60" zoomScaleNormal="100" workbookViewId="0">
      <selection activeCell="N7" sqref="N7"/>
    </sheetView>
  </sheetViews>
  <sheetFormatPr defaultRowHeight="15" x14ac:dyDescent="0.25"/>
  <cols>
    <col min="5" max="5" width="4.85546875" customWidth="1"/>
    <col min="6" max="6" width="25" customWidth="1"/>
    <col min="7" max="7" width="21" customWidth="1"/>
    <col min="8" max="8" width="17.85546875" customWidth="1"/>
    <col min="9" max="9" width="26" customWidth="1"/>
    <col min="10" max="10" width="14" customWidth="1"/>
    <col min="11" max="11" width="18" customWidth="1"/>
  </cols>
  <sheetData>
    <row r="1" spans="1:11" ht="62.25" customHeight="1" x14ac:dyDescent="0.25">
      <c r="A1" s="153" t="s">
        <v>198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3" spans="1:11" ht="19.5" x14ac:dyDescent="0.3">
      <c r="A3" s="147" t="s">
        <v>128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ht="19.5" x14ac:dyDescent="0.3">
      <c r="A4" s="146" t="s">
        <v>129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9.5" x14ac:dyDescent="0.3">
      <c r="A5" s="147" t="s">
        <v>130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8" spans="1:11" ht="19.5" x14ac:dyDescent="0.3">
      <c r="A8" s="147" t="s">
        <v>131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</row>
    <row r="10" spans="1:11" ht="15.75" x14ac:dyDescent="0.25">
      <c r="A10" s="148" t="s">
        <v>132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2" spans="1:11" ht="24" customHeight="1" x14ac:dyDescent="0.25">
      <c r="A12" s="142" t="s">
        <v>133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</row>
    <row r="13" spans="1:11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</row>
    <row r="14" spans="1:11" ht="15.75" x14ac:dyDescent="0.25">
      <c r="A14" s="158" t="s">
        <v>116</v>
      </c>
      <c r="B14" s="159"/>
      <c r="C14" s="159"/>
      <c r="D14" s="159"/>
      <c r="E14" s="159"/>
      <c r="F14" s="159"/>
      <c r="G14" s="159"/>
      <c r="H14" s="159"/>
      <c r="I14" s="159"/>
      <c r="J14" s="159"/>
      <c r="K14" s="7"/>
    </row>
    <row r="15" spans="1:11" ht="39.75" customHeight="1" x14ac:dyDescent="0.25">
      <c r="A15" s="160" t="s">
        <v>117</v>
      </c>
      <c r="B15" s="161"/>
      <c r="C15" s="161"/>
      <c r="D15" s="161"/>
      <c r="E15" s="162"/>
      <c r="F15" s="10" t="s">
        <v>118</v>
      </c>
      <c r="G15" s="10" t="s">
        <v>119</v>
      </c>
      <c r="H15" s="10" t="s">
        <v>120</v>
      </c>
      <c r="I15" s="10" t="s">
        <v>121</v>
      </c>
      <c r="J15" s="11" t="s">
        <v>122</v>
      </c>
      <c r="K15" s="12" t="s">
        <v>124</v>
      </c>
    </row>
    <row r="16" spans="1:11" ht="15.75" x14ac:dyDescent="0.25">
      <c r="A16" s="149">
        <v>1</v>
      </c>
      <c r="B16" s="149"/>
      <c r="C16" s="149"/>
      <c r="D16" s="149"/>
      <c r="E16" s="149"/>
      <c r="F16" s="100">
        <v>2</v>
      </c>
      <c r="G16" s="100">
        <v>3</v>
      </c>
      <c r="H16" s="100">
        <v>4</v>
      </c>
      <c r="I16" s="100">
        <v>5</v>
      </c>
      <c r="J16" s="100" t="s">
        <v>123</v>
      </c>
      <c r="K16" s="101" t="s">
        <v>125</v>
      </c>
    </row>
    <row r="17" spans="1:11" ht="23.25" customHeight="1" x14ac:dyDescent="0.25">
      <c r="A17" s="163" t="s">
        <v>109</v>
      </c>
      <c r="B17" s="157"/>
      <c r="C17" s="157"/>
      <c r="D17" s="157"/>
      <c r="E17" s="164"/>
      <c r="F17" s="102">
        <f>F18+F19</f>
        <v>424864.58</v>
      </c>
      <c r="G17" s="102">
        <f t="shared" ref="G17:I17" si="0">G18+G19</f>
        <v>839810</v>
      </c>
      <c r="H17" s="102">
        <f t="shared" si="0"/>
        <v>839810</v>
      </c>
      <c r="I17" s="102">
        <f t="shared" si="0"/>
        <v>446118.56</v>
      </c>
      <c r="J17" s="102">
        <f>(I17/F17)*100</f>
        <v>105.00253045335057</v>
      </c>
      <c r="K17" s="102">
        <f>(I17/H17)*100</f>
        <v>53.121367928460003</v>
      </c>
    </row>
    <row r="18" spans="1:11" ht="23.25" customHeight="1" x14ac:dyDescent="0.25">
      <c r="A18" s="165" t="s">
        <v>4</v>
      </c>
      <c r="B18" s="155"/>
      <c r="C18" s="155"/>
      <c r="D18" s="155"/>
      <c r="E18" s="166"/>
      <c r="F18" s="103">
        <v>424864.58</v>
      </c>
      <c r="G18" s="103">
        <v>839810</v>
      </c>
      <c r="H18" s="103">
        <v>839810</v>
      </c>
      <c r="I18" s="103">
        <v>446118.56</v>
      </c>
      <c r="J18" s="104">
        <f t="shared" ref="J18:J23" si="1">(I18/F18)*100</f>
        <v>105.00253045335057</v>
      </c>
      <c r="K18" s="104">
        <f t="shared" ref="K18:K22" si="2">(I18/H18)*100</f>
        <v>53.121367928460003</v>
      </c>
    </row>
    <row r="19" spans="1:11" ht="27.75" customHeight="1" x14ac:dyDescent="0.25">
      <c r="A19" s="154" t="s">
        <v>134</v>
      </c>
      <c r="B19" s="155"/>
      <c r="C19" s="155"/>
      <c r="D19" s="155"/>
      <c r="E19" s="155"/>
      <c r="F19" s="105">
        <v>0</v>
      </c>
      <c r="G19" s="105">
        <v>0</v>
      </c>
      <c r="H19" s="105">
        <v>0</v>
      </c>
      <c r="I19" s="105">
        <v>0</v>
      </c>
      <c r="J19" s="104">
        <v>0</v>
      </c>
      <c r="K19" s="104">
        <v>0</v>
      </c>
    </row>
    <row r="20" spans="1:11" ht="25.5" customHeight="1" x14ac:dyDescent="0.25">
      <c r="A20" s="106" t="s">
        <v>110</v>
      </c>
      <c r="B20" s="107"/>
      <c r="C20" s="107"/>
      <c r="D20" s="107"/>
      <c r="E20" s="107"/>
      <c r="F20" s="102">
        <f>F21+F22</f>
        <v>480365.77</v>
      </c>
      <c r="G20" s="102">
        <f t="shared" ref="G20:I20" si="3">G21+G22</f>
        <v>839810</v>
      </c>
      <c r="H20" s="102">
        <f t="shared" si="3"/>
        <v>839810</v>
      </c>
      <c r="I20" s="102">
        <f t="shared" si="3"/>
        <v>428368.24000000005</v>
      </c>
      <c r="J20" s="102">
        <f t="shared" si="1"/>
        <v>89.175429798005794</v>
      </c>
      <c r="K20" s="102">
        <f t="shared" si="2"/>
        <v>51.007756516354895</v>
      </c>
    </row>
    <row r="21" spans="1:11" ht="21" customHeight="1" x14ac:dyDescent="0.25">
      <c r="A21" s="154" t="s">
        <v>5</v>
      </c>
      <c r="B21" s="155"/>
      <c r="C21" s="155"/>
      <c r="D21" s="155"/>
      <c r="E21" s="155"/>
      <c r="F21" s="103">
        <v>460591.56</v>
      </c>
      <c r="G21" s="103">
        <v>824960</v>
      </c>
      <c r="H21" s="103">
        <v>824960</v>
      </c>
      <c r="I21" s="103">
        <v>423571.84</v>
      </c>
      <c r="J21" s="104">
        <f t="shared" si="1"/>
        <v>91.962570916410201</v>
      </c>
      <c r="K21" s="104">
        <f t="shared" si="2"/>
        <v>51.344530643910012</v>
      </c>
    </row>
    <row r="22" spans="1:11" ht="32.25" customHeight="1" x14ac:dyDescent="0.25">
      <c r="A22" s="154" t="s">
        <v>6</v>
      </c>
      <c r="B22" s="155"/>
      <c r="C22" s="155"/>
      <c r="D22" s="155"/>
      <c r="E22" s="155"/>
      <c r="F22" s="103">
        <v>19774.21</v>
      </c>
      <c r="G22" s="103">
        <v>14850</v>
      </c>
      <c r="H22" s="103">
        <v>14850</v>
      </c>
      <c r="I22" s="103">
        <v>4796.3999999999996</v>
      </c>
      <c r="J22" s="104">
        <f t="shared" si="1"/>
        <v>24.255836263496747</v>
      </c>
      <c r="K22" s="104">
        <f t="shared" si="2"/>
        <v>32.298989898989895</v>
      </c>
    </row>
    <row r="23" spans="1:11" ht="36" customHeight="1" x14ac:dyDescent="0.25">
      <c r="A23" s="151" t="s">
        <v>111</v>
      </c>
      <c r="B23" s="152"/>
      <c r="C23" s="152"/>
      <c r="D23" s="152"/>
      <c r="E23" s="152"/>
      <c r="F23" s="108">
        <f>F17-F20</f>
        <v>-55501.19</v>
      </c>
      <c r="G23" s="108">
        <f t="shared" ref="G23:I23" si="4">G17-G20</f>
        <v>0</v>
      </c>
      <c r="H23" s="108">
        <f t="shared" si="4"/>
        <v>0</v>
      </c>
      <c r="I23" s="108">
        <f t="shared" si="4"/>
        <v>17750.319999999949</v>
      </c>
      <c r="J23" s="108">
        <f t="shared" si="1"/>
        <v>-31.981872821105185</v>
      </c>
      <c r="K23" s="108">
        <v>0</v>
      </c>
    </row>
    <row r="24" spans="1:11" ht="15.75" x14ac:dyDescent="0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</row>
    <row r="25" spans="1:11" ht="15.75" x14ac:dyDescent="0.25">
      <c r="A25" s="158" t="s">
        <v>126</v>
      </c>
      <c r="B25" s="159"/>
      <c r="C25" s="159"/>
      <c r="D25" s="159"/>
      <c r="E25" s="159"/>
      <c r="F25" s="159"/>
      <c r="G25" s="159"/>
      <c r="H25" s="159"/>
      <c r="I25" s="159"/>
      <c r="J25" s="159"/>
      <c r="K25" s="8"/>
    </row>
    <row r="26" spans="1:11" ht="47.25" customHeight="1" x14ac:dyDescent="0.25">
      <c r="A26" s="160" t="s">
        <v>117</v>
      </c>
      <c r="B26" s="161"/>
      <c r="C26" s="161"/>
      <c r="D26" s="161"/>
      <c r="E26" s="162"/>
      <c r="F26" s="10" t="s">
        <v>118</v>
      </c>
      <c r="G26" s="10" t="s">
        <v>119</v>
      </c>
      <c r="H26" s="10" t="s">
        <v>120</v>
      </c>
      <c r="I26" s="10" t="s">
        <v>121</v>
      </c>
      <c r="J26" s="11" t="s">
        <v>122</v>
      </c>
      <c r="K26" s="12" t="s">
        <v>124</v>
      </c>
    </row>
    <row r="27" spans="1:11" ht="15.75" x14ac:dyDescent="0.25">
      <c r="A27" s="149">
        <v>1</v>
      </c>
      <c r="B27" s="149"/>
      <c r="C27" s="149"/>
      <c r="D27" s="149"/>
      <c r="E27" s="149"/>
      <c r="F27" s="100">
        <v>2</v>
      </c>
      <c r="G27" s="100">
        <v>3</v>
      </c>
      <c r="H27" s="100">
        <v>4</v>
      </c>
      <c r="I27" s="100">
        <v>5</v>
      </c>
      <c r="J27" s="100" t="s">
        <v>123</v>
      </c>
      <c r="K27" s="101" t="s">
        <v>125</v>
      </c>
    </row>
    <row r="28" spans="1:11" ht="38.25" customHeight="1" x14ac:dyDescent="0.25">
      <c r="A28" s="154" t="s">
        <v>135</v>
      </c>
      <c r="B28" s="155"/>
      <c r="C28" s="155"/>
      <c r="D28" s="155"/>
      <c r="E28" s="155"/>
      <c r="F28" s="105">
        <v>0</v>
      </c>
      <c r="G28" s="105">
        <v>0</v>
      </c>
      <c r="H28" s="105">
        <v>0</v>
      </c>
      <c r="I28" s="105">
        <v>0</v>
      </c>
      <c r="J28" s="109">
        <v>0</v>
      </c>
      <c r="K28" s="109">
        <v>0</v>
      </c>
    </row>
    <row r="29" spans="1:11" ht="31.5" customHeight="1" x14ac:dyDescent="0.25">
      <c r="A29" s="154" t="s">
        <v>136</v>
      </c>
      <c r="B29" s="155"/>
      <c r="C29" s="155"/>
      <c r="D29" s="155"/>
      <c r="E29" s="155"/>
      <c r="F29" s="105">
        <v>0</v>
      </c>
      <c r="G29" s="105">
        <v>0</v>
      </c>
      <c r="H29" s="105">
        <v>0</v>
      </c>
      <c r="I29" s="105">
        <v>0</v>
      </c>
      <c r="J29" s="109">
        <v>0</v>
      </c>
      <c r="K29" s="109">
        <v>0</v>
      </c>
    </row>
    <row r="30" spans="1:11" ht="24.75" customHeight="1" x14ac:dyDescent="0.25">
      <c r="A30" s="156" t="s">
        <v>112</v>
      </c>
      <c r="B30" s="157"/>
      <c r="C30" s="157"/>
      <c r="D30" s="157"/>
      <c r="E30" s="157"/>
      <c r="F30" s="102">
        <f>F28-F29</f>
        <v>0</v>
      </c>
      <c r="G30" s="102">
        <f t="shared" ref="G30:K30" si="5">G28-G29</f>
        <v>0</v>
      </c>
      <c r="H30" s="102">
        <f t="shared" si="5"/>
        <v>0</v>
      </c>
      <c r="I30" s="102">
        <f t="shared" si="5"/>
        <v>0</v>
      </c>
      <c r="J30" s="102">
        <f t="shared" si="5"/>
        <v>0</v>
      </c>
      <c r="K30" s="102">
        <f t="shared" si="5"/>
        <v>0</v>
      </c>
    </row>
    <row r="31" spans="1:11" ht="36" customHeight="1" x14ac:dyDescent="0.25">
      <c r="A31" s="151" t="s">
        <v>113</v>
      </c>
      <c r="B31" s="152"/>
      <c r="C31" s="152"/>
      <c r="D31" s="152"/>
      <c r="E31" s="152"/>
      <c r="F31" s="108">
        <f>F23+F30</f>
        <v>-55501.19</v>
      </c>
      <c r="G31" s="108">
        <f>G23+G30</f>
        <v>0</v>
      </c>
      <c r="H31" s="108">
        <f>H23+H30</f>
        <v>0</v>
      </c>
      <c r="I31" s="108">
        <f>I23+I30</f>
        <v>17750.319999999949</v>
      </c>
      <c r="J31" s="108">
        <f>I31/F31*100</f>
        <v>-31.981872821105185</v>
      </c>
      <c r="K31" s="108">
        <f>K23+K30</f>
        <v>0</v>
      </c>
    </row>
    <row r="32" spans="1:11" ht="15.75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</row>
    <row r="33" spans="1:11" ht="15.75" x14ac:dyDescent="0.25">
      <c r="A33" s="158" t="s">
        <v>127</v>
      </c>
      <c r="B33" s="159"/>
      <c r="C33" s="159"/>
      <c r="D33" s="159"/>
      <c r="E33" s="159"/>
      <c r="F33" s="159"/>
      <c r="G33" s="159"/>
      <c r="H33" s="159"/>
      <c r="I33" s="159"/>
      <c r="J33" s="159"/>
      <c r="K33" s="8"/>
    </row>
    <row r="34" spans="1:11" ht="31.5" x14ac:dyDescent="0.25">
      <c r="A34" s="160" t="s">
        <v>117</v>
      </c>
      <c r="B34" s="161"/>
      <c r="C34" s="161"/>
      <c r="D34" s="161"/>
      <c r="E34" s="162"/>
      <c r="F34" s="10" t="s">
        <v>118</v>
      </c>
      <c r="G34" s="10" t="s">
        <v>119</v>
      </c>
      <c r="H34" s="10" t="s">
        <v>120</v>
      </c>
      <c r="I34" s="10" t="s">
        <v>121</v>
      </c>
      <c r="J34" s="11" t="s">
        <v>122</v>
      </c>
      <c r="K34" s="12" t="s">
        <v>124</v>
      </c>
    </row>
    <row r="35" spans="1:11" ht="15.75" x14ac:dyDescent="0.25">
      <c r="A35" s="149">
        <v>1</v>
      </c>
      <c r="B35" s="149"/>
      <c r="C35" s="149"/>
      <c r="D35" s="149"/>
      <c r="E35" s="149"/>
      <c r="F35" s="100">
        <v>2</v>
      </c>
      <c r="G35" s="100">
        <v>3</v>
      </c>
      <c r="H35" s="100">
        <v>4</v>
      </c>
      <c r="I35" s="100">
        <v>5</v>
      </c>
      <c r="J35" s="100" t="s">
        <v>123</v>
      </c>
      <c r="K35" s="101" t="s">
        <v>125</v>
      </c>
    </row>
    <row r="36" spans="1:11" ht="40.5" customHeight="1" x14ac:dyDescent="0.25">
      <c r="A36" s="150" t="s">
        <v>114</v>
      </c>
      <c r="B36" s="150"/>
      <c r="C36" s="150"/>
      <c r="D36" s="150"/>
      <c r="E36" s="150"/>
      <c r="F36" s="110">
        <v>0</v>
      </c>
      <c r="G36" s="110">
        <v>0</v>
      </c>
      <c r="H36" s="111">
        <v>0</v>
      </c>
      <c r="I36" s="111">
        <v>-63524.08</v>
      </c>
      <c r="J36" s="112">
        <v>0</v>
      </c>
      <c r="K36" s="112">
        <v>0</v>
      </c>
    </row>
    <row r="37" spans="1:11" ht="38.25" customHeight="1" x14ac:dyDescent="0.25">
      <c r="A37" s="151" t="s">
        <v>115</v>
      </c>
      <c r="B37" s="152"/>
      <c r="C37" s="152"/>
      <c r="D37" s="152"/>
      <c r="E37" s="152"/>
      <c r="F37" s="113">
        <f>F31+F36</f>
        <v>-55501.19</v>
      </c>
      <c r="G37" s="113">
        <f>G31+G36</f>
        <v>0</v>
      </c>
      <c r="H37" s="113">
        <f>H31+H36</f>
        <v>0</v>
      </c>
      <c r="I37" s="113">
        <f>I31+I36</f>
        <v>-45773.760000000053</v>
      </c>
      <c r="J37" s="113">
        <f>I37/F37*100</f>
        <v>82.473474893060938</v>
      </c>
      <c r="K37" s="113">
        <f>K31+K36</f>
        <v>0</v>
      </c>
    </row>
  </sheetData>
  <mergeCells count="31">
    <mergeCell ref="A35:E35"/>
    <mergeCell ref="A36:E36"/>
    <mergeCell ref="A37:E37"/>
    <mergeCell ref="A1:K1"/>
    <mergeCell ref="A3:K3"/>
    <mergeCell ref="A28:E28"/>
    <mergeCell ref="A29:E29"/>
    <mergeCell ref="A30:E30"/>
    <mergeCell ref="A31:E31"/>
    <mergeCell ref="A33:J33"/>
    <mergeCell ref="A34:E34"/>
    <mergeCell ref="A21:E21"/>
    <mergeCell ref="A22:E22"/>
    <mergeCell ref="A23:E23"/>
    <mergeCell ref="A25:J25"/>
    <mergeCell ref="A26:E26"/>
    <mergeCell ref="A12:K12"/>
    <mergeCell ref="A24:K24"/>
    <mergeCell ref="A32:K32"/>
    <mergeCell ref="A13:K13"/>
    <mergeCell ref="A4:K4"/>
    <mergeCell ref="A5:K5"/>
    <mergeCell ref="A8:K8"/>
    <mergeCell ref="A10:K10"/>
    <mergeCell ref="A27:E27"/>
    <mergeCell ref="A14:J14"/>
    <mergeCell ref="A15:E15"/>
    <mergeCell ref="A16:E16"/>
    <mergeCell ref="A17:E17"/>
    <mergeCell ref="A18:E18"/>
    <mergeCell ref="A19:E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3"/>
  <sheetViews>
    <sheetView showGridLines="0" view="pageBreakPreview" topLeftCell="A7" zoomScale="60" zoomScaleNormal="100" workbookViewId="0">
      <selection activeCell="J88" sqref="J88"/>
    </sheetView>
  </sheetViews>
  <sheetFormatPr defaultRowHeight="11.25" x14ac:dyDescent="0.15"/>
  <cols>
    <col min="1" max="1" width="46" style="1" customWidth="1"/>
    <col min="2" max="2" width="27.42578125" style="1" customWidth="1"/>
    <col min="3" max="3" width="20.42578125" style="1" customWidth="1"/>
    <col min="4" max="4" width="17" style="1" customWidth="1"/>
    <col min="5" max="5" width="34.28515625" style="1" customWidth="1"/>
    <col min="6" max="6" width="17.85546875" style="1" customWidth="1"/>
    <col min="7" max="7" width="15.42578125" style="1" customWidth="1"/>
    <col min="8" max="16384" width="9.140625" style="1"/>
  </cols>
  <sheetData>
    <row r="1" spans="1:7" ht="15.75" x14ac:dyDescent="0.25">
      <c r="A1" s="167" t="s">
        <v>137</v>
      </c>
      <c r="B1" s="167"/>
      <c r="C1" s="167"/>
      <c r="D1" s="167"/>
      <c r="E1" s="167"/>
      <c r="F1" s="167"/>
      <c r="G1" s="167"/>
    </row>
    <row r="2" spans="1:7" ht="15.75" x14ac:dyDescent="0.25">
      <c r="A2" s="13"/>
      <c r="B2" s="13"/>
      <c r="C2" s="13"/>
      <c r="D2" s="13"/>
      <c r="E2" s="13"/>
      <c r="F2" s="13"/>
      <c r="G2" s="14"/>
    </row>
    <row r="3" spans="1:7" ht="15.75" customHeight="1" x14ac:dyDescent="0.25">
      <c r="A3" s="168" t="s">
        <v>139</v>
      </c>
      <c r="B3" s="168"/>
      <c r="C3" s="168"/>
      <c r="D3" s="168"/>
      <c r="E3" s="168"/>
      <c r="F3" s="168"/>
      <c r="G3" s="168"/>
    </row>
    <row r="4" spans="1:7" ht="15.75" x14ac:dyDescent="0.25">
      <c r="A4" s="15"/>
      <c r="B4" s="15"/>
      <c r="C4" s="15"/>
      <c r="D4" s="15"/>
      <c r="E4" s="15"/>
      <c r="F4" s="15"/>
      <c r="G4" s="16"/>
    </row>
    <row r="5" spans="1:7" ht="15.75" x14ac:dyDescent="0.25">
      <c r="A5" s="17" t="s">
        <v>140</v>
      </c>
      <c r="B5" s="15"/>
      <c r="C5" s="15"/>
      <c r="D5" s="15"/>
      <c r="E5" s="15"/>
      <c r="F5" s="15"/>
      <c r="G5" s="16"/>
    </row>
    <row r="6" spans="1:7" ht="15.75" x14ac:dyDescent="0.25">
      <c r="A6" s="18"/>
      <c r="B6" s="15"/>
      <c r="C6" s="15"/>
      <c r="D6" s="15"/>
      <c r="E6" s="15"/>
      <c r="F6" s="15"/>
      <c r="G6" s="16"/>
    </row>
    <row r="7" spans="1:7" ht="16.5" thickBot="1" x14ac:dyDescent="0.3">
      <c r="A7" s="169" t="s">
        <v>138</v>
      </c>
      <c r="B7" s="169"/>
      <c r="C7" s="169"/>
      <c r="D7" s="169"/>
      <c r="E7" s="169"/>
      <c r="F7" s="169"/>
      <c r="G7" s="169"/>
    </row>
    <row r="8" spans="1:7" ht="44.25" customHeight="1" thickBot="1" x14ac:dyDescent="0.2">
      <c r="A8" s="19" t="s">
        <v>141</v>
      </c>
      <c r="B8" s="19" t="s">
        <v>142</v>
      </c>
      <c r="C8" s="19" t="s">
        <v>0</v>
      </c>
      <c r="D8" s="19" t="s">
        <v>1</v>
      </c>
      <c r="E8" s="19" t="s">
        <v>143</v>
      </c>
      <c r="F8" s="19" t="s">
        <v>2</v>
      </c>
      <c r="G8" s="19" t="s">
        <v>3</v>
      </c>
    </row>
    <row r="9" spans="1:7" ht="30" customHeight="1" x14ac:dyDescent="0.25">
      <c r="A9" s="90" t="s">
        <v>4</v>
      </c>
      <c r="B9" s="91">
        <v>424864.58</v>
      </c>
      <c r="C9" s="91">
        <v>839810</v>
      </c>
      <c r="D9" s="91">
        <v>839810</v>
      </c>
      <c r="E9" s="91">
        <v>446118.56</v>
      </c>
      <c r="F9" s="92">
        <v>105</v>
      </c>
      <c r="G9" s="92">
        <v>53.12</v>
      </c>
    </row>
    <row r="10" spans="1:7" ht="31.5" x14ac:dyDescent="0.25">
      <c r="A10" s="93" t="s">
        <v>77</v>
      </c>
      <c r="B10" s="66">
        <v>349775.9</v>
      </c>
      <c r="C10" s="66">
        <v>722630</v>
      </c>
      <c r="D10" s="66">
        <v>722630</v>
      </c>
      <c r="E10" s="66">
        <v>378046.73</v>
      </c>
      <c r="F10" s="68">
        <v>108.08</v>
      </c>
      <c r="G10" s="68">
        <v>52.32</v>
      </c>
    </row>
    <row r="11" spans="1:7" ht="31.5" x14ac:dyDescent="0.25">
      <c r="A11" s="65" t="s">
        <v>76</v>
      </c>
      <c r="B11" s="66">
        <v>349775.9</v>
      </c>
      <c r="C11" s="67">
        <v>0</v>
      </c>
      <c r="D11" s="67">
        <v>0</v>
      </c>
      <c r="E11" s="66">
        <v>378046.73</v>
      </c>
      <c r="F11" s="68">
        <v>108.08</v>
      </c>
      <c r="G11" s="68">
        <v>0</v>
      </c>
    </row>
    <row r="12" spans="1:7" ht="31.5" x14ac:dyDescent="0.25">
      <c r="A12" s="81" t="s">
        <v>75</v>
      </c>
      <c r="B12" s="70">
        <v>349775.9</v>
      </c>
      <c r="C12" s="71"/>
      <c r="D12" s="71"/>
      <c r="E12" s="70">
        <v>378046.73</v>
      </c>
      <c r="F12" s="68">
        <v>108.08</v>
      </c>
      <c r="G12" s="71"/>
    </row>
    <row r="13" spans="1:7" ht="15.75" x14ac:dyDescent="0.25">
      <c r="A13" s="93" t="s">
        <v>74</v>
      </c>
      <c r="B13" s="67">
        <v>67.400000000000006</v>
      </c>
      <c r="C13" s="67">
        <v>130</v>
      </c>
      <c r="D13" s="67">
        <v>130</v>
      </c>
      <c r="E13" s="67">
        <v>127.95</v>
      </c>
      <c r="F13" s="68">
        <v>189.84</v>
      </c>
      <c r="G13" s="68">
        <v>98.42</v>
      </c>
    </row>
    <row r="14" spans="1:7" ht="15.75" x14ac:dyDescent="0.25">
      <c r="A14" s="65" t="s">
        <v>73</v>
      </c>
      <c r="B14" s="67">
        <v>67.400000000000006</v>
      </c>
      <c r="C14" s="67">
        <v>0</v>
      </c>
      <c r="D14" s="67">
        <v>0</v>
      </c>
      <c r="E14" s="67">
        <v>127.95</v>
      </c>
      <c r="F14" s="68">
        <v>189.84</v>
      </c>
      <c r="G14" s="68">
        <v>0</v>
      </c>
    </row>
    <row r="15" spans="1:7" ht="31.5" x14ac:dyDescent="0.25">
      <c r="A15" s="81" t="s">
        <v>72</v>
      </c>
      <c r="B15" s="68">
        <v>67.400000000000006</v>
      </c>
      <c r="C15" s="71"/>
      <c r="D15" s="71"/>
      <c r="E15" s="68">
        <v>127.95</v>
      </c>
      <c r="F15" s="68">
        <v>189.84</v>
      </c>
      <c r="G15" s="71"/>
    </row>
    <row r="16" spans="1:7" ht="47.25" x14ac:dyDescent="0.25">
      <c r="A16" s="93" t="s">
        <v>71</v>
      </c>
      <c r="B16" s="66">
        <v>19014.759999999998</v>
      </c>
      <c r="C16" s="66">
        <v>33500</v>
      </c>
      <c r="D16" s="66">
        <v>33500</v>
      </c>
      <c r="E16" s="66">
        <v>23769.119999999999</v>
      </c>
      <c r="F16" s="68">
        <v>125</v>
      </c>
      <c r="G16" s="68">
        <v>70.95</v>
      </c>
    </row>
    <row r="17" spans="1:7" ht="15.75" x14ac:dyDescent="0.25">
      <c r="A17" s="65" t="s">
        <v>70</v>
      </c>
      <c r="B17" s="66">
        <v>19014.759999999998</v>
      </c>
      <c r="C17" s="67">
        <v>0</v>
      </c>
      <c r="D17" s="67">
        <v>0</v>
      </c>
      <c r="E17" s="66">
        <v>23769.119999999999</v>
      </c>
      <c r="F17" s="68">
        <v>125</v>
      </c>
      <c r="G17" s="68">
        <v>0</v>
      </c>
    </row>
    <row r="18" spans="1:7" ht="15.75" x14ac:dyDescent="0.25">
      <c r="A18" s="81" t="s">
        <v>69</v>
      </c>
      <c r="B18" s="70">
        <v>19014.759999999998</v>
      </c>
      <c r="C18" s="71"/>
      <c r="D18" s="71"/>
      <c r="E18" s="70">
        <v>23769.119999999999</v>
      </c>
      <c r="F18" s="68">
        <v>125</v>
      </c>
      <c r="G18" s="71"/>
    </row>
    <row r="19" spans="1:7" ht="47.25" x14ac:dyDescent="0.25">
      <c r="A19" s="93" t="s">
        <v>68</v>
      </c>
      <c r="B19" s="66">
        <v>1855</v>
      </c>
      <c r="C19" s="66">
        <v>2520</v>
      </c>
      <c r="D19" s="66">
        <v>2520</v>
      </c>
      <c r="E19" s="66">
        <v>1040</v>
      </c>
      <c r="F19" s="68">
        <v>56.06</v>
      </c>
      <c r="G19" s="68">
        <v>41.27</v>
      </c>
    </row>
    <row r="20" spans="1:7" ht="31.5" x14ac:dyDescent="0.25">
      <c r="A20" s="65" t="s">
        <v>67</v>
      </c>
      <c r="B20" s="66">
        <v>1855</v>
      </c>
      <c r="C20" s="67">
        <v>0</v>
      </c>
      <c r="D20" s="67">
        <v>0</v>
      </c>
      <c r="E20" s="66">
        <v>1040</v>
      </c>
      <c r="F20" s="68">
        <v>56.06</v>
      </c>
      <c r="G20" s="68">
        <v>0</v>
      </c>
    </row>
    <row r="21" spans="1:7" ht="15.75" x14ac:dyDescent="0.25">
      <c r="A21" s="81" t="s">
        <v>66</v>
      </c>
      <c r="B21" s="70">
        <v>1855</v>
      </c>
      <c r="C21" s="71"/>
      <c r="D21" s="71"/>
      <c r="E21" s="70">
        <v>1040</v>
      </c>
      <c r="F21" s="68">
        <v>56.06</v>
      </c>
      <c r="G21" s="71"/>
    </row>
    <row r="22" spans="1:7" ht="31.5" x14ac:dyDescent="0.25">
      <c r="A22" s="93" t="s">
        <v>65</v>
      </c>
      <c r="B22" s="66">
        <v>54151.519999999997</v>
      </c>
      <c r="C22" s="66">
        <v>81030</v>
      </c>
      <c r="D22" s="66">
        <v>81030</v>
      </c>
      <c r="E22" s="66">
        <v>43134.76</v>
      </c>
      <c r="F22" s="68">
        <v>79.66</v>
      </c>
      <c r="G22" s="68">
        <v>53.23</v>
      </c>
    </row>
    <row r="23" spans="1:7" ht="47.25" x14ac:dyDescent="0.25">
      <c r="A23" s="65" t="s">
        <v>64</v>
      </c>
      <c r="B23" s="66">
        <v>54151.519999999997</v>
      </c>
      <c r="C23" s="67">
        <v>0</v>
      </c>
      <c r="D23" s="67">
        <v>0</v>
      </c>
      <c r="E23" s="66">
        <v>43134.76</v>
      </c>
      <c r="F23" s="68">
        <v>79.66</v>
      </c>
      <c r="G23" s="68">
        <v>0</v>
      </c>
    </row>
    <row r="24" spans="1:7" ht="31.5" x14ac:dyDescent="0.25">
      <c r="A24" s="81" t="s">
        <v>63</v>
      </c>
      <c r="B24" s="70">
        <v>37486.1</v>
      </c>
      <c r="C24" s="71"/>
      <c r="D24" s="71"/>
      <c r="E24" s="70">
        <v>39352.67</v>
      </c>
      <c r="F24" s="68">
        <v>104.98</v>
      </c>
      <c r="G24" s="71"/>
    </row>
    <row r="25" spans="1:7" ht="47.25" x14ac:dyDescent="0.25">
      <c r="A25" s="81" t="s">
        <v>62</v>
      </c>
      <c r="B25" s="70">
        <v>16665.419999999998</v>
      </c>
      <c r="C25" s="71"/>
      <c r="D25" s="71"/>
      <c r="E25" s="70">
        <v>3782.09</v>
      </c>
      <c r="F25" s="68">
        <v>22.69</v>
      </c>
      <c r="G25" s="71"/>
    </row>
    <row r="26" spans="1:7" ht="26.25" customHeight="1" x14ac:dyDescent="0.25">
      <c r="A26" s="82" t="s">
        <v>61</v>
      </c>
      <c r="B26" s="83">
        <v>424864.58</v>
      </c>
      <c r="C26" s="83">
        <v>839810</v>
      </c>
      <c r="D26" s="83">
        <v>839810</v>
      </c>
      <c r="E26" s="83">
        <v>446118.56</v>
      </c>
      <c r="F26" s="85">
        <v>105</v>
      </c>
      <c r="G26" s="85">
        <v>53.12</v>
      </c>
    </row>
    <row r="27" spans="1:7" ht="15.75" x14ac:dyDescent="0.25">
      <c r="A27" s="94"/>
      <c r="B27" s="95"/>
      <c r="C27" s="95"/>
      <c r="D27" s="95"/>
      <c r="E27" s="95"/>
      <c r="F27" s="96"/>
      <c r="G27" s="96"/>
    </row>
    <row r="28" spans="1:7" ht="26.25" customHeight="1" x14ac:dyDescent="0.25">
      <c r="A28" s="97" t="s">
        <v>5</v>
      </c>
      <c r="B28" s="98">
        <v>460591.56</v>
      </c>
      <c r="C28" s="98">
        <v>824960</v>
      </c>
      <c r="D28" s="98">
        <v>824960</v>
      </c>
      <c r="E28" s="98">
        <v>423571.84</v>
      </c>
      <c r="F28" s="99">
        <v>91.96</v>
      </c>
      <c r="G28" s="99">
        <v>51.34</v>
      </c>
    </row>
    <row r="29" spans="1:7" ht="15.75" x14ac:dyDescent="0.25">
      <c r="A29" s="93" t="s">
        <v>60</v>
      </c>
      <c r="B29" s="66">
        <v>382524.8</v>
      </c>
      <c r="C29" s="66">
        <v>679750</v>
      </c>
      <c r="D29" s="66">
        <v>679750</v>
      </c>
      <c r="E29" s="66">
        <v>352788.46</v>
      </c>
      <c r="F29" s="68">
        <v>92.23</v>
      </c>
      <c r="G29" s="68">
        <v>51.9</v>
      </c>
    </row>
    <row r="30" spans="1:7" ht="15.75" x14ac:dyDescent="0.25">
      <c r="A30" s="65" t="s">
        <v>59</v>
      </c>
      <c r="B30" s="66">
        <v>323964.51</v>
      </c>
      <c r="C30" s="67">
        <v>0</v>
      </c>
      <c r="D30" s="67">
        <v>0</v>
      </c>
      <c r="E30" s="66">
        <v>294766.02</v>
      </c>
      <c r="F30" s="68">
        <v>90.99</v>
      </c>
      <c r="G30" s="68">
        <v>0</v>
      </c>
    </row>
    <row r="31" spans="1:7" ht="15.75" x14ac:dyDescent="0.25">
      <c r="A31" s="81" t="s">
        <v>58</v>
      </c>
      <c r="B31" s="70">
        <v>316697.05</v>
      </c>
      <c r="C31" s="71"/>
      <c r="D31" s="71"/>
      <c r="E31" s="70">
        <v>288907.71999999997</v>
      </c>
      <c r="F31" s="68">
        <v>91.23</v>
      </c>
      <c r="G31" s="71"/>
    </row>
    <row r="32" spans="1:7" ht="15.75" x14ac:dyDescent="0.25">
      <c r="A32" s="81" t="s">
        <v>57</v>
      </c>
      <c r="B32" s="70">
        <v>7267.46</v>
      </c>
      <c r="C32" s="71"/>
      <c r="D32" s="71"/>
      <c r="E32" s="70">
        <v>5858.3</v>
      </c>
      <c r="F32" s="68">
        <v>80.61</v>
      </c>
      <c r="G32" s="71"/>
    </row>
    <row r="33" spans="1:7" ht="15.75" x14ac:dyDescent="0.25">
      <c r="A33" s="65" t="s">
        <v>56</v>
      </c>
      <c r="B33" s="66">
        <v>12616.52</v>
      </c>
      <c r="C33" s="67">
        <v>0</v>
      </c>
      <c r="D33" s="67">
        <v>0</v>
      </c>
      <c r="E33" s="66">
        <v>12457.44</v>
      </c>
      <c r="F33" s="68">
        <v>98.74</v>
      </c>
      <c r="G33" s="68">
        <v>0</v>
      </c>
    </row>
    <row r="34" spans="1:7" ht="15.75" x14ac:dyDescent="0.25">
      <c r="A34" s="81" t="s">
        <v>55</v>
      </c>
      <c r="B34" s="70">
        <v>12616.52</v>
      </c>
      <c r="C34" s="71"/>
      <c r="D34" s="71"/>
      <c r="E34" s="70">
        <v>12457.44</v>
      </c>
      <c r="F34" s="68">
        <v>98.74</v>
      </c>
      <c r="G34" s="71"/>
    </row>
    <row r="35" spans="1:7" ht="15.75" x14ac:dyDescent="0.25">
      <c r="A35" s="65" t="s">
        <v>54</v>
      </c>
      <c r="B35" s="66">
        <v>45943.77</v>
      </c>
      <c r="C35" s="67">
        <v>0</v>
      </c>
      <c r="D35" s="67">
        <v>0</v>
      </c>
      <c r="E35" s="66">
        <v>45565</v>
      </c>
      <c r="F35" s="68">
        <v>99.18</v>
      </c>
      <c r="G35" s="68">
        <v>0</v>
      </c>
    </row>
    <row r="36" spans="1:7" ht="31.5" x14ac:dyDescent="0.25">
      <c r="A36" s="81" t="s">
        <v>53</v>
      </c>
      <c r="B36" s="70">
        <v>45943.77</v>
      </c>
      <c r="C36" s="71"/>
      <c r="D36" s="71"/>
      <c r="E36" s="70">
        <v>45565</v>
      </c>
      <c r="F36" s="68">
        <v>99.18</v>
      </c>
      <c r="G36" s="71"/>
    </row>
    <row r="37" spans="1:7" ht="15.75" x14ac:dyDescent="0.25">
      <c r="A37" s="93" t="s">
        <v>52</v>
      </c>
      <c r="B37" s="66">
        <v>77557.03</v>
      </c>
      <c r="C37" s="66">
        <v>140380</v>
      </c>
      <c r="D37" s="66">
        <v>140380</v>
      </c>
      <c r="E37" s="66">
        <v>70404.03</v>
      </c>
      <c r="F37" s="68">
        <v>90.78</v>
      </c>
      <c r="G37" s="68">
        <v>50.15</v>
      </c>
    </row>
    <row r="38" spans="1:7" ht="15.75" x14ac:dyDescent="0.25">
      <c r="A38" s="65" t="s">
        <v>51</v>
      </c>
      <c r="B38" s="66">
        <v>16151.1</v>
      </c>
      <c r="C38" s="67">
        <v>0</v>
      </c>
      <c r="D38" s="67">
        <v>0</v>
      </c>
      <c r="E38" s="66">
        <v>15593.53</v>
      </c>
      <c r="F38" s="68">
        <v>96.55</v>
      </c>
      <c r="G38" s="68">
        <v>0</v>
      </c>
    </row>
    <row r="39" spans="1:7" ht="15.75" x14ac:dyDescent="0.25">
      <c r="A39" s="81" t="s">
        <v>50</v>
      </c>
      <c r="B39" s="70">
        <v>2531.27</v>
      </c>
      <c r="C39" s="71"/>
      <c r="D39" s="71"/>
      <c r="E39" s="70">
        <v>3520.55</v>
      </c>
      <c r="F39" s="68">
        <v>139.08000000000001</v>
      </c>
      <c r="G39" s="71"/>
    </row>
    <row r="40" spans="1:7" ht="31.5" x14ac:dyDescent="0.25">
      <c r="A40" s="81" t="s">
        <v>49</v>
      </c>
      <c r="B40" s="70">
        <v>13335.08</v>
      </c>
      <c r="C40" s="71"/>
      <c r="D40" s="71"/>
      <c r="E40" s="70">
        <v>11458.28</v>
      </c>
      <c r="F40" s="68">
        <v>85.93</v>
      </c>
      <c r="G40" s="71"/>
    </row>
    <row r="41" spans="1:7" ht="15.75" x14ac:dyDescent="0.25">
      <c r="A41" s="81" t="s">
        <v>48</v>
      </c>
      <c r="B41" s="68">
        <v>191.25</v>
      </c>
      <c r="C41" s="71"/>
      <c r="D41" s="71"/>
      <c r="E41" s="68">
        <v>466.7</v>
      </c>
      <c r="F41" s="68">
        <v>244.03</v>
      </c>
      <c r="G41" s="71"/>
    </row>
    <row r="42" spans="1:7" ht="15.75" x14ac:dyDescent="0.25">
      <c r="A42" s="81" t="s">
        <v>47</v>
      </c>
      <c r="B42" s="68">
        <v>93.5</v>
      </c>
      <c r="C42" s="71"/>
      <c r="D42" s="71"/>
      <c r="E42" s="68">
        <v>148</v>
      </c>
      <c r="F42" s="68">
        <v>158.29</v>
      </c>
      <c r="G42" s="71"/>
    </row>
    <row r="43" spans="1:7" ht="15.75" x14ac:dyDescent="0.25">
      <c r="A43" s="65" t="s">
        <v>46</v>
      </c>
      <c r="B43" s="66">
        <v>35870.01</v>
      </c>
      <c r="C43" s="67">
        <v>0</v>
      </c>
      <c r="D43" s="67">
        <v>0</v>
      </c>
      <c r="E43" s="66">
        <v>39003.300000000003</v>
      </c>
      <c r="F43" s="68">
        <v>108.74</v>
      </c>
      <c r="G43" s="68">
        <v>0</v>
      </c>
    </row>
    <row r="44" spans="1:7" ht="31.5" x14ac:dyDescent="0.25">
      <c r="A44" s="81" t="s">
        <v>45</v>
      </c>
      <c r="B44" s="70">
        <v>3637.09</v>
      </c>
      <c r="C44" s="71"/>
      <c r="D44" s="71"/>
      <c r="E44" s="70">
        <v>5385.57</v>
      </c>
      <c r="F44" s="68">
        <v>148.07</v>
      </c>
      <c r="G44" s="71"/>
    </row>
    <row r="45" spans="1:7" ht="15.75" x14ac:dyDescent="0.25">
      <c r="A45" s="81" t="s">
        <v>44</v>
      </c>
      <c r="B45" s="70">
        <v>18513.57</v>
      </c>
      <c r="C45" s="71"/>
      <c r="D45" s="71"/>
      <c r="E45" s="70">
        <v>18387.39</v>
      </c>
      <c r="F45" s="68">
        <v>99.32</v>
      </c>
      <c r="G45" s="71"/>
    </row>
    <row r="46" spans="1:7" ht="15.75" x14ac:dyDescent="0.25">
      <c r="A46" s="81" t="s">
        <v>43</v>
      </c>
      <c r="B46" s="70">
        <v>10345.719999999999</v>
      </c>
      <c r="C46" s="71"/>
      <c r="D46" s="71"/>
      <c r="E46" s="70">
        <v>10969.28</v>
      </c>
      <c r="F46" s="68">
        <v>106.03</v>
      </c>
      <c r="G46" s="71"/>
    </row>
    <row r="47" spans="1:7" ht="31.5" x14ac:dyDescent="0.25">
      <c r="A47" s="81" t="s">
        <v>42</v>
      </c>
      <c r="B47" s="70">
        <v>1218.48</v>
      </c>
      <c r="C47" s="71"/>
      <c r="D47" s="71"/>
      <c r="E47" s="70">
        <v>1029.27</v>
      </c>
      <c r="F47" s="68">
        <v>84.47</v>
      </c>
      <c r="G47" s="71"/>
    </row>
    <row r="48" spans="1:7" ht="15.75" x14ac:dyDescent="0.25">
      <c r="A48" s="81" t="s">
        <v>41</v>
      </c>
      <c r="B48" s="70">
        <v>2155.15</v>
      </c>
      <c r="C48" s="71"/>
      <c r="D48" s="71"/>
      <c r="E48" s="70">
        <v>3231.79</v>
      </c>
      <c r="F48" s="68">
        <v>149.96</v>
      </c>
      <c r="G48" s="71"/>
    </row>
    <row r="49" spans="1:7" ht="15.75" x14ac:dyDescent="0.25">
      <c r="A49" s="65" t="s">
        <v>40</v>
      </c>
      <c r="B49" s="66">
        <v>15678.68</v>
      </c>
      <c r="C49" s="67">
        <v>0</v>
      </c>
      <c r="D49" s="67">
        <v>0</v>
      </c>
      <c r="E49" s="66">
        <v>9075.77</v>
      </c>
      <c r="F49" s="68">
        <v>57.89</v>
      </c>
      <c r="G49" s="68">
        <v>0</v>
      </c>
    </row>
    <row r="50" spans="1:7" ht="15.75" x14ac:dyDescent="0.25">
      <c r="A50" s="81" t="s">
        <v>39</v>
      </c>
      <c r="B50" s="68">
        <v>271.11</v>
      </c>
      <c r="C50" s="71"/>
      <c r="D50" s="71"/>
      <c r="E50" s="70">
        <v>1054.42</v>
      </c>
      <c r="F50" s="68">
        <v>388.93</v>
      </c>
      <c r="G50" s="71"/>
    </row>
    <row r="51" spans="1:7" ht="31.5" x14ac:dyDescent="0.25">
      <c r="A51" s="81" t="s">
        <v>38</v>
      </c>
      <c r="B51" s="70">
        <v>7293.19</v>
      </c>
      <c r="C51" s="71"/>
      <c r="D51" s="71"/>
      <c r="E51" s="70">
        <v>1045.74</v>
      </c>
      <c r="F51" s="68">
        <v>14.34</v>
      </c>
      <c r="G51" s="71"/>
    </row>
    <row r="52" spans="1:7" ht="15.75" x14ac:dyDescent="0.25">
      <c r="A52" s="81" t="s">
        <v>37</v>
      </c>
      <c r="B52" s="70">
        <v>1826.25</v>
      </c>
      <c r="C52" s="71"/>
      <c r="D52" s="71"/>
      <c r="E52" s="68">
        <v>166.25</v>
      </c>
      <c r="F52" s="68">
        <v>9.1</v>
      </c>
      <c r="G52" s="71"/>
    </row>
    <row r="53" spans="1:7" ht="15.75" x14ac:dyDescent="0.25">
      <c r="A53" s="81" t="s">
        <v>36</v>
      </c>
      <c r="B53" s="70">
        <v>1469.73</v>
      </c>
      <c r="C53" s="71"/>
      <c r="D53" s="71"/>
      <c r="E53" s="70">
        <v>1725.3</v>
      </c>
      <c r="F53" s="68">
        <v>117.39</v>
      </c>
      <c r="G53" s="71"/>
    </row>
    <row r="54" spans="1:7" ht="15.75" x14ac:dyDescent="0.25">
      <c r="A54" s="81" t="s">
        <v>35</v>
      </c>
      <c r="B54" s="68">
        <v>665.87</v>
      </c>
      <c r="C54" s="71"/>
      <c r="D54" s="71"/>
      <c r="E54" s="70">
        <v>1293.55</v>
      </c>
      <c r="F54" s="68">
        <v>194.26</v>
      </c>
      <c r="G54" s="71"/>
    </row>
    <row r="55" spans="1:7" ht="15.75" x14ac:dyDescent="0.25">
      <c r="A55" s="81" t="s">
        <v>34</v>
      </c>
      <c r="B55" s="70">
        <v>1349.54</v>
      </c>
      <c r="C55" s="71"/>
      <c r="D55" s="71"/>
      <c r="E55" s="70">
        <v>2006.39</v>
      </c>
      <c r="F55" s="68">
        <v>148.66999999999999</v>
      </c>
      <c r="G55" s="71"/>
    </row>
    <row r="56" spans="1:7" ht="15.75" x14ac:dyDescent="0.25">
      <c r="A56" s="81" t="s">
        <v>33</v>
      </c>
      <c r="B56" s="68">
        <v>813.34</v>
      </c>
      <c r="C56" s="71"/>
      <c r="D56" s="71"/>
      <c r="E56" s="68">
        <v>964.09</v>
      </c>
      <c r="F56" s="68">
        <v>118.53</v>
      </c>
      <c r="G56" s="71"/>
    </row>
    <row r="57" spans="1:7" ht="15.75" x14ac:dyDescent="0.25">
      <c r="A57" s="81" t="s">
        <v>32</v>
      </c>
      <c r="B57" s="70">
        <v>1919.05</v>
      </c>
      <c r="C57" s="71"/>
      <c r="D57" s="71"/>
      <c r="E57" s="68">
        <v>820.03</v>
      </c>
      <c r="F57" s="68">
        <v>42.73</v>
      </c>
      <c r="G57" s="71"/>
    </row>
    <row r="58" spans="1:7" ht="15.75" x14ac:dyDescent="0.25">
      <c r="A58" s="81" t="s">
        <v>31</v>
      </c>
      <c r="B58" s="68">
        <v>70.599999999999994</v>
      </c>
      <c r="C58" s="71"/>
      <c r="D58" s="71"/>
      <c r="E58" s="71"/>
      <c r="F58" s="71"/>
      <c r="G58" s="71"/>
    </row>
    <row r="59" spans="1:7" ht="31.5" x14ac:dyDescent="0.25">
      <c r="A59" s="65" t="s">
        <v>30</v>
      </c>
      <c r="B59" s="66">
        <v>9857.24</v>
      </c>
      <c r="C59" s="67">
        <v>0</v>
      </c>
      <c r="D59" s="67">
        <v>0</v>
      </c>
      <c r="E59" s="66">
        <v>6731.43</v>
      </c>
      <c r="F59" s="68">
        <v>68.290000000000006</v>
      </c>
      <c r="G59" s="68">
        <v>0</v>
      </c>
    </row>
    <row r="60" spans="1:7" ht="15.75" x14ac:dyDescent="0.25">
      <c r="A60" s="81" t="s">
        <v>29</v>
      </c>
      <c r="B60" s="68">
        <v>403.5</v>
      </c>
      <c r="C60" s="71"/>
      <c r="D60" s="71"/>
      <c r="E60" s="68">
        <v>203.75</v>
      </c>
      <c r="F60" s="68">
        <v>50.5</v>
      </c>
      <c r="G60" s="71"/>
    </row>
    <row r="61" spans="1:7" ht="15.75" x14ac:dyDescent="0.25">
      <c r="A61" s="81" t="s">
        <v>28</v>
      </c>
      <c r="B61" s="68">
        <v>77.14</v>
      </c>
      <c r="C61" s="71"/>
      <c r="D61" s="71"/>
      <c r="E61" s="68">
        <v>166.25</v>
      </c>
      <c r="F61" s="68">
        <v>215.52</v>
      </c>
      <c r="G61" s="71"/>
    </row>
    <row r="62" spans="1:7" ht="15.75" x14ac:dyDescent="0.25">
      <c r="A62" s="81" t="s">
        <v>27</v>
      </c>
      <c r="B62" s="68">
        <v>150</v>
      </c>
      <c r="C62" s="71"/>
      <c r="D62" s="71"/>
      <c r="E62" s="68">
        <v>165</v>
      </c>
      <c r="F62" s="68">
        <v>110</v>
      </c>
      <c r="G62" s="71"/>
    </row>
    <row r="63" spans="1:7" ht="15.75" x14ac:dyDescent="0.25">
      <c r="A63" s="81" t="s">
        <v>26</v>
      </c>
      <c r="B63" s="68">
        <v>257.52</v>
      </c>
      <c r="C63" s="71"/>
      <c r="D63" s="71"/>
      <c r="E63" s="68">
        <v>63.72</v>
      </c>
      <c r="F63" s="68">
        <v>24.74</v>
      </c>
      <c r="G63" s="71"/>
    </row>
    <row r="64" spans="1:7" ht="15.75" x14ac:dyDescent="0.25">
      <c r="A64" s="81" t="s">
        <v>25</v>
      </c>
      <c r="B64" s="70">
        <v>8969.08</v>
      </c>
      <c r="C64" s="71"/>
      <c r="D64" s="71"/>
      <c r="E64" s="70">
        <v>6132.71</v>
      </c>
      <c r="F64" s="68">
        <v>68.38</v>
      </c>
      <c r="G64" s="71"/>
    </row>
    <row r="65" spans="1:7" ht="15.75" x14ac:dyDescent="0.25">
      <c r="A65" s="93" t="s">
        <v>24</v>
      </c>
      <c r="B65" s="67">
        <v>379.73</v>
      </c>
      <c r="C65" s="67">
        <v>700</v>
      </c>
      <c r="D65" s="67">
        <v>700</v>
      </c>
      <c r="E65" s="67">
        <v>249.35</v>
      </c>
      <c r="F65" s="68">
        <v>65.67</v>
      </c>
      <c r="G65" s="68">
        <v>35.619999999999997</v>
      </c>
    </row>
    <row r="66" spans="1:7" ht="15.75" x14ac:dyDescent="0.25">
      <c r="A66" s="65" t="s">
        <v>23</v>
      </c>
      <c r="B66" s="67">
        <v>379.73</v>
      </c>
      <c r="C66" s="67">
        <v>0</v>
      </c>
      <c r="D66" s="67">
        <v>0</v>
      </c>
      <c r="E66" s="67">
        <v>249.35</v>
      </c>
      <c r="F66" s="68">
        <v>65.67</v>
      </c>
      <c r="G66" s="68">
        <v>0</v>
      </c>
    </row>
    <row r="67" spans="1:7" ht="31.5" x14ac:dyDescent="0.25">
      <c r="A67" s="81" t="s">
        <v>22</v>
      </c>
      <c r="B67" s="68">
        <v>379.73</v>
      </c>
      <c r="C67" s="71"/>
      <c r="D67" s="71"/>
      <c r="E67" s="68">
        <v>249.35</v>
      </c>
      <c r="F67" s="68">
        <v>65.67</v>
      </c>
      <c r="G67" s="71"/>
    </row>
    <row r="68" spans="1:7" ht="31.5" x14ac:dyDescent="0.25">
      <c r="A68" s="93" t="s">
        <v>21</v>
      </c>
      <c r="B68" s="67">
        <v>0</v>
      </c>
      <c r="C68" s="66">
        <v>4000</v>
      </c>
      <c r="D68" s="66">
        <v>4000</v>
      </c>
      <c r="E68" s="67">
        <v>0</v>
      </c>
      <c r="F68" s="68">
        <v>0</v>
      </c>
      <c r="G68" s="68">
        <v>0</v>
      </c>
    </row>
    <row r="69" spans="1:7" ht="15.75" x14ac:dyDescent="0.25">
      <c r="A69" s="93" t="s">
        <v>20</v>
      </c>
      <c r="B69" s="67">
        <v>130</v>
      </c>
      <c r="C69" s="67">
        <v>130</v>
      </c>
      <c r="D69" s="67">
        <v>130</v>
      </c>
      <c r="E69" s="67">
        <v>130</v>
      </c>
      <c r="F69" s="68">
        <v>100</v>
      </c>
      <c r="G69" s="68">
        <v>100</v>
      </c>
    </row>
    <row r="70" spans="1:7" ht="15.75" x14ac:dyDescent="0.25">
      <c r="A70" s="65" t="s">
        <v>19</v>
      </c>
      <c r="B70" s="67">
        <v>130</v>
      </c>
      <c r="C70" s="67">
        <v>0</v>
      </c>
      <c r="D70" s="67">
        <v>0</v>
      </c>
      <c r="E70" s="67">
        <v>130</v>
      </c>
      <c r="F70" s="68">
        <v>100</v>
      </c>
      <c r="G70" s="68">
        <v>0</v>
      </c>
    </row>
    <row r="71" spans="1:7" ht="15.75" x14ac:dyDescent="0.25">
      <c r="A71" s="81" t="s">
        <v>18</v>
      </c>
      <c r="B71" s="68">
        <v>130</v>
      </c>
      <c r="C71" s="71"/>
      <c r="D71" s="71"/>
      <c r="E71" s="68">
        <v>130</v>
      </c>
      <c r="F71" s="68">
        <v>100</v>
      </c>
      <c r="G71" s="71"/>
    </row>
    <row r="72" spans="1:7" ht="46.5" customHeight="1" x14ac:dyDescent="0.25">
      <c r="A72" s="97" t="s">
        <v>6</v>
      </c>
      <c r="B72" s="98">
        <v>19774.21</v>
      </c>
      <c r="C72" s="98">
        <v>14850</v>
      </c>
      <c r="D72" s="98">
        <v>14850</v>
      </c>
      <c r="E72" s="98">
        <v>4796.3999999999996</v>
      </c>
      <c r="F72" s="99">
        <v>24.26</v>
      </c>
      <c r="G72" s="99">
        <v>32.299999999999997</v>
      </c>
    </row>
    <row r="73" spans="1:7" ht="31.5" x14ac:dyDescent="0.25">
      <c r="A73" s="93" t="s">
        <v>17</v>
      </c>
      <c r="B73" s="67">
        <v>0</v>
      </c>
      <c r="C73" s="67">
        <v>0</v>
      </c>
      <c r="D73" s="67">
        <v>0</v>
      </c>
      <c r="E73" s="67">
        <v>855</v>
      </c>
      <c r="F73" s="68">
        <v>0</v>
      </c>
      <c r="G73" s="68">
        <v>0</v>
      </c>
    </row>
    <row r="74" spans="1:7" ht="15.75" x14ac:dyDescent="0.25">
      <c r="A74" s="65" t="s">
        <v>16</v>
      </c>
      <c r="B74" s="67">
        <v>0</v>
      </c>
      <c r="C74" s="67">
        <v>0</v>
      </c>
      <c r="D74" s="67">
        <v>0</v>
      </c>
      <c r="E74" s="67">
        <v>855</v>
      </c>
      <c r="F74" s="68">
        <v>0</v>
      </c>
      <c r="G74" s="68">
        <v>0</v>
      </c>
    </row>
    <row r="75" spans="1:7" ht="15.75" x14ac:dyDescent="0.25">
      <c r="A75" s="81" t="s">
        <v>15</v>
      </c>
      <c r="B75" s="71"/>
      <c r="C75" s="71"/>
      <c r="D75" s="71"/>
      <c r="E75" s="68">
        <v>855</v>
      </c>
      <c r="F75" s="71"/>
      <c r="G75" s="71"/>
    </row>
    <row r="76" spans="1:7" ht="31.5" x14ac:dyDescent="0.25">
      <c r="A76" s="93" t="s">
        <v>14</v>
      </c>
      <c r="B76" s="66">
        <v>19774.21</v>
      </c>
      <c r="C76" s="66">
        <v>13850</v>
      </c>
      <c r="D76" s="66">
        <v>13850</v>
      </c>
      <c r="E76" s="66">
        <v>3941.4</v>
      </c>
      <c r="F76" s="68">
        <v>19.93</v>
      </c>
      <c r="G76" s="68">
        <v>28.46</v>
      </c>
    </row>
    <row r="77" spans="1:7" ht="15.75" x14ac:dyDescent="0.25">
      <c r="A77" s="65" t="s">
        <v>13</v>
      </c>
      <c r="B77" s="66">
        <v>19382.47</v>
      </c>
      <c r="C77" s="67">
        <v>0</v>
      </c>
      <c r="D77" s="67">
        <v>0</v>
      </c>
      <c r="E77" s="66">
        <v>3724.26</v>
      </c>
      <c r="F77" s="68">
        <v>19.21</v>
      </c>
      <c r="G77" s="68">
        <v>0</v>
      </c>
    </row>
    <row r="78" spans="1:7" ht="15.75" x14ac:dyDescent="0.25">
      <c r="A78" s="81" t="s">
        <v>12</v>
      </c>
      <c r="B78" s="70">
        <v>17587.419999999998</v>
      </c>
      <c r="C78" s="71"/>
      <c r="D78" s="71"/>
      <c r="E78" s="70">
        <v>3724.26</v>
      </c>
      <c r="F78" s="68">
        <v>21.18</v>
      </c>
      <c r="G78" s="71"/>
    </row>
    <row r="79" spans="1:7" ht="31.5" x14ac:dyDescent="0.25">
      <c r="A79" s="81" t="s">
        <v>11</v>
      </c>
      <c r="B79" s="70">
        <v>1795.05</v>
      </c>
      <c r="C79" s="71"/>
      <c r="D79" s="71"/>
      <c r="E79" s="71"/>
      <c r="F79" s="71"/>
      <c r="G79" s="71"/>
    </row>
    <row r="80" spans="1:7" ht="31.5" x14ac:dyDescent="0.25">
      <c r="A80" s="65" t="s">
        <v>10</v>
      </c>
      <c r="B80" s="67">
        <v>391.74</v>
      </c>
      <c r="C80" s="67">
        <v>0</v>
      </c>
      <c r="D80" s="67">
        <v>0</v>
      </c>
      <c r="E80" s="67">
        <v>217.14</v>
      </c>
      <c r="F80" s="68">
        <v>55.43</v>
      </c>
      <c r="G80" s="68">
        <v>0</v>
      </c>
    </row>
    <row r="81" spans="1:7" ht="15.75" x14ac:dyDescent="0.25">
      <c r="A81" s="81" t="s">
        <v>9</v>
      </c>
      <c r="B81" s="68">
        <v>391.74</v>
      </c>
      <c r="C81" s="71"/>
      <c r="D81" s="71"/>
      <c r="E81" s="68">
        <v>217.14</v>
      </c>
      <c r="F81" s="68">
        <v>55.43</v>
      </c>
      <c r="G81" s="71"/>
    </row>
    <row r="82" spans="1:7" ht="31.5" x14ac:dyDescent="0.25">
      <c r="A82" s="93" t="s">
        <v>8</v>
      </c>
      <c r="B82" s="67">
        <v>0</v>
      </c>
      <c r="C82" s="66">
        <v>1000</v>
      </c>
      <c r="D82" s="66">
        <v>1000</v>
      </c>
      <c r="E82" s="67">
        <v>0</v>
      </c>
      <c r="F82" s="68">
        <v>0</v>
      </c>
      <c r="G82" s="68">
        <v>0</v>
      </c>
    </row>
    <row r="83" spans="1:7" ht="41.25" customHeight="1" x14ac:dyDescent="0.25">
      <c r="A83" s="82" t="s">
        <v>7</v>
      </c>
      <c r="B83" s="83">
        <v>480365.77</v>
      </c>
      <c r="C83" s="83">
        <v>839810</v>
      </c>
      <c r="D83" s="83">
        <v>839810</v>
      </c>
      <c r="E83" s="83">
        <v>428368.24</v>
      </c>
      <c r="F83" s="85">
        <v>89.18</v>
      </c>
      <c r="G83" s="85">
        <v>51.01</v>
      </c>
    </row>
  </sheetData>
  <mergeCells count="3">
    <mergeCell ref="A1:G1"/>
    <mergeCell ref="A3:G3"/>
    <mergeCell ref="A7:G7"/>
  </mergeCells>
  <pageMargins left="0.74803149606299213" right="0.74803149606299213" top="0.98425196850393704" bottom="0.98425196850393704" header="0.51181102362204722" footer="0.51181102362204722"/>
  <pageSetup paperSize="9" scale="65" orientation="landscape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31"/>
  <sheetViews>
    <sheetView showGridLines="0" view="pageBreakPreview" zoomScale="60" zoomScaleNormal="100" workbookViewId="0">
      <selection activeCell="J31" sqref="J30:J31"/>
    </sheetView>
  </sheetViews>
  <sheetFormatPr defaultRowHeight="11.25" x14ac:dyDescent="0.15"/>
  <cols>
    <col min="1" max="1" width="46" style="1" customWidth="1"/>
    <col min="2" max="2" width="38.42578125" style="1" customWidth="1"/>
    <col min="3" max="4" width="25.140625" style="1" customWidth="1"/>
    <col min="5" max="5" width="35.42578125" style="1" customWidth="1"/>
    <col min="6" max="6" width="16.5703125" style="1" customWidth="1"/>
    <col min="7" max="7" width="16.7109375" style="1" customWidth="1"/>
    <col min="8" max="16384" width="9.140625" style="1"/>
  </cols>
  <sheetData>
    <row r="2" spans="1:7" ht="15.75" x14ac:dyDescent="0.25">
      <c r="A2" s="169" t="s">
        <v>144</v>
      </c>
      <c r="B2" s="169"/>
      <c r="C2" s="169"/>
      <c r="D2" s="169"/>
      <c r="E2" s="169"/>
      <c r="F2" s="169"/>
      <c r="G2" s="169"/>
    </row>
    <row r="3" spans="1:7" ht="12" thickBot="1" x14ac:dyDescent="0.2"/>
    <row r="4" spans="1:7" ht="34.5" customHeight="1" thickBot="1" x14ac:dyDescent="0.2">
      <c r="A4" s="19" t="s">
        <v>145</v>
      </c>
      <c r="B4" s="19" t="s">
        <v>146</v>
      </c>
      <c r="C4" s="19" t="s">
        <v>0</v>
      </c>
      <c r="D4" s="19" t="s">
        <v>1</v>
      </c>
      <c r="E4" s="19" t="s">
        <v>143</v>
      </c>
      <c r="F4" s="19" t="s">
        <v>2</v>
      </c>
      <c r="G4" s="19" t="s">
        <v>3</v>
      </c>
    </row>
    <row r="5" spans="1:7" ht="31.5" x14ac:dyDescent="0.25">
      <c r="A5" s="20" t="s">
        <v>147</v>
      </c>
      <c r="B5" s="20"/>
      <c r="C5" s="20"/>
      <c r="D5" s="20"/>
      <c r="E5" s="20"/>
      <c r="F5" s="20"/>
      <c r="G5" s="21"/>
    </row>
    <row r="6" spans="1:7" ht="15.75" x14ac:dyDescent="0.25">
      <c r="A6" s="78" t="s">
        <v>88</v>
      </c>
      <c r="B6" s="79">
        <v>5264.06</v>
      </c>
      <c r="C6" s="79">
        <v>19160</v>
      </c>
      <c r="D6" s="79">
        <v>19160</v>
      </c>
      <c r="E6" s="79">
        <v>8494.08</v>
      </c>
      <c r="F6" s="80">
        <v>161.36000000000001</v>
      </c>
      <c r="G6" s="80">
        <v>44.33</v>
      </c>
    </row>
    <row r="7" spans="1:7" ht="15.75" x14ac:dyDescent="0.25">
      <c r="A7" s="81" t="s">
        <v>87</v>
      </c>
      <c r="B7" s="70">
        <v>5264.06</v>
      </c>
      <c r="C7" s="70">
        <v>19160</v>
      </c>
      <c r="D7" s="70">
        <v>19160</v>
      </c>
      <c r="E7" s="70">
        <v>8494.08</v>
      </c>
      <c r="F7" s="68">
        <v>161.36000000000001</v>
      </c>
      <c r="G7" s="68">
        <v>44.33</v>
      </c>
    </row>
    <row r="8" spans="1:7" ht="15.75" x14ac:dyDescent="0.25">
      <c r="A8" s="81" t="s">
        <v>86</v>
      </c>
      <c r="B8" s="70">
        <v>1922.4</v>
      </c>
      <c r="C8" s="70">
        <v>2350</v>
      </c>
      <c r="D8" s="70">
        <v>2350</v>
      </c>
      <c r="E8" s="70">
        <v>1167.95</v>
      </c>
      <c r="F8" s="68">
        <v>60.75</v>
      </c>
      <c r="G8" s="68">
        <v>49.7</v>
      </c>
    </row>
    <row r="9" spans="1:7" ht="15.75" x14ac:dyDescent="0.25">
      <c r="A9" s="81" t="s">
        <v>85</v>
      </c>
      <c r="B9" s="70">
        <v>1922.4</v>
      </c>
      <c r="C9" s="70">
        <v>2350</v>
      </c>
      <c r="D9" s="70">
        <v>2350</v>
      </c>
      <c r="E9" s="70">
        <v>1167.95</v>
      </c>
      <c r="F9" s="68">
        <v>60.75</v>
      </c>
      <c r="G9" s="68">
        <v>49.7</v>
      </c>
    </row>
    <row r="10" spans="1:7" ht="31.5" x14ac:dyDescent="0.25">
      <c r="A10" s="81" t="s">
        <v>84</v>
      </c>
      <c r="B10" s="70">
        <v>67902.22</v>
      </c>
      <c r="C10" s="70">
        <v>95370</v>
      </c>
      <c r="D10" s="70">
        <v>95370</v>
      </c>
      <c r="E10" s="70">
        <v>58409.8</v>
      </c>
      <c r="F10" s="68">
        <v>86.02</v>
      </c>
      <c r="G10" s="68">
        <v>61.25</v>
      </c>
    </row>
    <row r="11" spans="1:7" ht="15.75" x14ac:dyDescent="0.25">
      <c r="A11" s="81" t="s">
        <v>83</v>
      </c>
      <c r="B11" s="70">
        <v>19014.759999999998</v>
      </c>
      <c r="C11" s="70">
        <v>33500</v>
      </c>
      <c r="D11" s="70">
        <v>33500</v>
      </c>
      <c r="E11" s="70">
        <v>23769.119999999999</v>
      </c>
      <c r="F11" s="68">
        <v>125</v>
      </c>
      <c r="G11" s="68">
        <v>70.95</v>
      </c>
    </row>
    <row r="12" spans="1:7" ht="15.75" x14ac:dyDescent="0.25">
      <c r="A12" s="81" t="s">
        <v>82</v>
      </c>
      <c r="B12" s="70">
        <v>48887.46</v>
      </c>
      <c r="C12" s="70">
        <v>61870</v>
      </c>
      <c r="D12" s="70">
        <v>61870</v>
      </c>
      <c r="E12" s="70">
        <v>34640.68</v>
      </c>
      <c r="F12" s="68">
        <v>70.86</v>
      </c>
      <c r="G12" s="68">
        <v>55.99</v>
      </c>
    </row>
    <row r="13" spans="1:7" ht="15.75" x14ac:dyDescent="0.25">
      <c r="A13" s="81" t="s">
        <v>81</v>
      </c>
      <c r="B13" s="70">
        <v>349775.9</v>
      </c>
      <c r="C13" s="70">
        <v>722630</v>
      </c>
      <c r="D13" s="70">
        <v>722630</v>
      </c>
      <c r="E13" s="70">
        <v>378046.73</v>
      </c>
      <c r="F13" s="68">
        <v>108.08</v>
      </c>
      <c r="G13" s="68">
        <v>52.32</v>
      </c>
    </row>
    <row r="14" spans="1:7" ht="15.75" x14ac:dyDescent="0.25">
      <c r="A14" s="81" t="s">
        <v>80</v>
      </c>
      <c r="B14" s="70">
        <v>349775.9</v>
      </c>
      <c r="C14" s="70">
        <v>722630</v>
      </c>
      <c r="D14" s="70">
        <v>722630</v>
      </c>
      <c r="E14" s="70">
        <v>378046.73</v>
      </c>
      <c r="F14" s="68">
        <v>108.08</v>
      </c>
      <c r="G14" s="68">
        <v>52.32</v>
      </c>
    </row>
    <row r="15" spans="1:7" ht="15.75" x14ac:dyDescent="0.25">
      <c r="A15" s="81" t="s">
        <v>79</v>
      </c>
      <c r="B15" s="71"/>
      <c r="C15" s="68">
        <v>300</v>
      </c>
      <c r="D15" s="68">
        <v>300</v>
      </c>
      <c r="E15" s="71"/>
      <c r="F15" s="71"/>
      <c r="G15" s="71"/>
    </row>
    <row r="16" spans="1:7" ht="15.75" x14ac:dyDescent="0.25">
      <c r="A16" s="81" t="s">
        <v>78</v>
      </c>
      <c r="B16" s="71"/>
      <c r="C16" s="68">
        <v>300</v>
      </c>
      <c r="D16" s="68">
        <v>300</v>
      </c>
      <c r="E16" s="71"/>
      <c r="F16" s="71"/>
      <c r="G16" s="71"/>
    </row>
    <row r="17" spans="1:7" ht="30.75" customHeight="1" x14ac:dyDescent="0.25">
      <c r="A17" s="82" t="s">
        <v>61</v>
      </c>
      <c r="B17" s="83">
        <v>424864.58</v>
      </c>
      <c r="C17" s="83">
        <v>839810</v>
      </c>
      <c r="D17" s="83">
        <v>839810</v>
      </c>
      <c r="E17" s="83">
        <v>446118.56</v>
      </c>
      <c r="F17" s="84">
        <v>105</v>
      </c>
      <c r="G17" s="85">
        <v>53.12</v>
      </c>
    </row>
    <row r="18" spans="1:7" ht="15.75" x14ac:dyDescent="0.25">
      <c r="A18" s="86"/>
      <c r="B18" s="87"/>
      <c r="C18" s="87"/>
      <c r="D18" s="87"/>
      <c r="E18" s="87"/>
      <c r="F18" s="88"/>
      <c r="G18" s="89"/>
    </row>
    <row r="19" spans="1:7" ht="31.5" x14ac:dyDescent="0.25">
      <c r="A19" s="20" t="s">
        <v>148</v>
      </c>
      <c r="B19" s="20"/>
      <c r="C19" s="20"/>
      <c r="D19" s="20"/>
      <c r="E19" s="20"/>
      <c r="F19" s="20"/>
      <c r="G19" s="21"/>
    </row>
    <row r="20" spans="1:7" ht="15.75" x14ac:dyDescent="0.25">
      <c r="A20" s="78" t="s">
        <v>88</v>
      </c>
      <c r="B20" s="79">
        <v>5264.06</v>
      </c>
      <c r="C20" s="79">
        <v>19160</v>
      </c>
      <c r="D20" s="79">
        <v>19160</v>
      </c>
      <c r="E20" s="79">
        <v>7614.08</v>
      </c>
      <c r="F20" s="80">
        <v>144.63999999999999</v>
      </c>
      <c r="G20" s="80">
        <v>39.74</v>
      </c>
    </row>
    <row r="21" spans="1:7" ht="15.75" x14ac:dyDescent="0.25">
      <c r="A21" s="81" t="s">
        <v>87</v>
      </c>
      <c r="B21" s="70">
        <v>5264.06</v>
      </c>
      <c r="C21" s="70">
        <v>19160</v>
      </c>
      <c r="D21" s="70">
        <v>19160</v>
      </c>
      <c r="E21" s="70">
        <v>7614.08</v>
      </c>
      <c r="F21" s="68">
        <v>144.63999999999999</v>
      </c>
      <c r="G21" s="68">
        <v>39.74</v>
      </c>
    </row>
    <row r="22" spans="1:7" ht="15.75" x14ac:dyDescent="0.25">
      <c r="A22" s="81" t="s">
        <v>86</v>
      </c>
      <c r="B22" s="70">
        <v>1163.8699999999999</v>
      </c>
      <c r="C22" s="70">
        <v>2350</v>
      </c>
      <c r="D22" s="70">
        <v>2350</v>
      </c>
      <c r="E22" s="68">
        <v>663.91</v>
      </c>
      <c r="F22" s="68">
        <v>57.04</v>
      </c>
      <c r="G22" s="68">
        <v>28.25</v>
      </c>
    </row>
    <row r="23" spans="1:7" ht="15.75" x14ac:dyDescent="0.25">
      <c r="A23" s="81" t="s">
        <v>85</v>
      </c>
      <c r="B23" s="70">
        <v>1163.8699999999999</v>
      </c>
      <c r="C23" s="70">
        <v>2350</v>
      </c>
      <c r="D23" s="70">
        <v>2350</v>
      </c>
      <c r="E23" s="68">
        <v>663.91</v>
      </c>
      <c r="F23" s="68">
        <v>57.04</v>
      </c>
      <c r="G23" s="68">
        <v>28.25</v>
      </c>
    </row>
    <row r="24" spans="1:7" ht="31.5" x14ac:dyDescent="0.25">
      <c r="A24" s="81" t="s">
        <v>84</v>
      </c>
      <c r="B24" s="70">
        <v>62335.92</v>
      </c>
      <c r="C24" s="70">
        <v>95370</v>
      </c>
      <c r="D24" s="70">
        <v>95370</v>
      </c>
      <c r="E24" s="70">
        <v>36879.839999999997</v>
      </c>
      <c r="F24" s="68">
        <v>59.16</v>
      </c>
      <c r="G24" s="68">
        <v>38.67</v>
      </c>
    </row>
    <row r="25" spans="1:7" ht="15.75" x14ac:dyDescent="0.25">
      <c r="A25" s="81" t="s">
        <v>83</v>
      </c>
      <c r="B25" s="70">
        <v>15340.14</v>
      </c>
      <c r="C25" s="70">
        <v>33500</v>
      </c>
      <c r="D25" s="70">
        <v>33500</v>
      </c>
      <c r="E25" s="70">
        <v>10132.44</v>
      </c>
      <c r="F25" s="68">
        <v>66.05</v>
      </c>
      <c r="G25" s="68">
        <v>30.25</v>
      </c>
    </row>
    <row r="26" spans="1:7" ht="15.75" x14ac:dyDescent="0.25">
      <c r="A26" s="81" t="s">
        <v>82</v>
      </c>
      <c r="B26" s="70">
        <v>46995.78</v>
      </c>
      <c r="C26" s="70">
        <v>61870</v>
      </c>
      <c r="D26" s="70">
        <v>61870</v>
      </c>
      <c r="E26" s="70">
        <v>26747.4</v>
      </c>
      <c r="F26" s="68">
        <v>56.91</v>
      </c>
      <c r="G26" s="68">
        <v>43.23</v>
      </c>
    </row>
    <row r="27" spans="1:7" ht="15.75" x14ac:dyDescent="0.25">
      <c r="A27" s="81" t="s">
        <v>81</v>
      </c>
      <c r="B27" s="70">
        <v>410562.92</v>
      </c>
      <c r="C27" s="70">
        <v>722630</v>
      </c>
      <c r="D27" s="70">
        <v>722630</v>
      </c>
      <c r="E27" s="70">
        <v>383210.41</v>
      </c>
      <c r="F27" s="68">
        <v>93.34</v>
      </c>
      <c r="G27" s="68">
        <v>53.03</v>
      </c>
    </row>
    <row r="28" spans="1:7" ht="15.75" x14ac:dyDescent="0.25">
      <c r="A28" s="81" t="s">
        <v>80</v>
      </c>
      <c r="B28" s="70">
        <v>410562.92</v>
      </c>
      <c r="C28" s="70">
        <v>722630</v>
      </c>
      <c r="D28" s="70">
        <v>722630</v>
      </c>
      <c r="E28" s="70">
        <v>383210.41</v>
      </c>
      <c r="F28" s="68">
        <v>93.34</v>
      </c>
      <c r="G28" s="68">
        <v>53.03</v>
      </c>
    </row>
    <row r="29" spans="1:7" ht="15.75" x14ac:dyDescent="0.25">
      <c r="A29" s="81" t="s">
        <v>79</v>
      </c>
      <c r="B29" s="70">
        <v>1039</v>
      </c>
      <c r="C29" s="68">
        <v>300</v>
      </c>
      <c r="D29" s="68">
        <v>300</v>
      </c>
      <c r="E29" s="71"/>
      <c r="F29" s="71"/>
      <c r="G29" s="71"/>
    </row>
    <row r="30" spans="1:7" ht="15.75" x14ac:dyDescent="0.25">
      <c r="A30" s="81" t="s">
        <v>78</v>
      </c>
      <c r="B30" s="70">
        <v>1039</v>
      </c>
      <c r="C30" s="68">
        <v>300</v>
      </c>
      <c r="D30" s="68">
        <v>300</v>
      </c>
      <c r="E30" s="71"/>
      <c r="F30" s="71"/>
      <c r="G30" s="71"/>
    </row>
    <row r="31" spans="1:7" ht="28.5" customHeight="1" x14ac:dyDescent="0.25">
      <c r="A31" s="82" t="s">
        <v>7</v>
      </c>
      <c r="B31" s="83">
        <v>480365.77</v>
      </c>
      <c r="C31" s="83">
        <v>839810</v>
      </c>
      <c r="D31" s="83">
        <v>839810</v>
      </c>
      <c r="E31" s="83">
        <v>428368.24</v>
      </c>
      <c r="F31" s="84">
        <v>89.18</v>
      </c>
      <c r="G31" s="85">
        <v>51.01</v>
      </c>
    </row>
  </sheetData>
  <mergeCells count="1">
    <mergeCell ref="A2:G2"/>
  </mergeCells>
  <pageMargins left="0.74803149606299213" right="0.74803149606299213" top="0.98425196850393704" bottom="0.98425196850393704" header="0.51181102362204722" footer="0.51181102362204722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0"/>
  <sheetViews>
    <sheetView showGridLines="0" view="pageBreakPreview" zoomScale="60" zoomScaleNormal="100" workbookViewId="0">
      <selection activeCell="F21" sqref="F21"/>
    </sheetView>
  </sheetViews>
  <sheetFormatPr defaultRowHeight="11.25" x14ac:dyDescent="0.15"/>
  <cols>
    <col min="1" max="1" width="46" style="1" customWidth="1"/>
    <col min="2" max="2" width="32" style="1" customWidth="1"/>
    <col min="3" max="3" width="24.7109375" style="1" customWidth="1"/>
    <col min="4" max="4" width="22.28515625" style="1" customWidth="1"/>
    <col min="5" max="5" width="32" style="1" customWidth="1"/>
    <col min="6" max="6" width="13.85546875" style="1" customWidth="1"/>
    <col min="7" max="7" width="13.28515625" style="1" customWidth="1"/>
    <col min="8" max="16384" width="9.140625" style="1"/>
  </cols>
  <sheetData>
    <row r="2" spans="1:7" ht="15.75" x14ac:dyDescent="0.25">
      <c r="A2" s="169" t="s">
        <v>149</v>
      </c>
      <c r="B2" s="169"/>
      <c r="C2" s="169"/>
      <c r="D2" s="169"/>
      <c r="E2" s="169"/>
      <c r="F2" s="169"/>
      <c r="G2" s="169"/>
    </row>
    <row r="3" spans="1:7" ht="12" thickBot="1" x14ac:dyDescent="0.2"/>
    <row r="4" spans="1:7" ht="45.75" customHeight="1" thickBot="1" x14ac:dyDescent="0.2">
      <c r="A4" s="19" t="s">
        <v>150</v>
      </c>
      <c r="B4" s="19" t="s">
        <v>151</v>
      </c>
      <c r="C4" s="19" t="s">
        <v>0</v>
      </c>
      <c r="D4" s="19" t="s">
        <v>1</v>
      </c>
      <c r="E4" s="19" t="s">
        <v>143</v>
      </c>
      <c r="F4" s="19" t="s">
        <v>2</v>
      </c>
      <c r="G4" s="19" t="s">
        <v>3</v>
      </c>
    </row>
    <row r="5" spans="1:7" ht="31.5" x14ac:dyDescent="0.25">
      <c r="A5" s="76" t="s">
        <v>152</v>
      </c>
      <c r="B5" s="76"/>
      <c r="C5" s="76"/>
      <c r="D5" s="76"/>
      <c r="E5" s="76"/>
      <c r="F5" s="76"/>
      <c r="G5" s="77"/>
    </row>
    <row r="6" spans="1:7" ht="15.75" x14ac:dyDescent="0.25">
      <c r="A6" s="65" t="s">
        <v>92</v>
      </c>
      <c r="B6" s="66">
        <v>480365.77</v>
      </c>
      <c r="C6" s="66">
        <v>839810</v>
      </c>
      <c r="D6" s="66">
        <v>839810</v>
      </c>
      <c r="E6" s="66">
        <v>428368.24</v>
      </c>
      <c r="F6" s="67">
        <v>89.18</v>
      </c>
      <c r="G6" s="68">
        <v>51.01</v>
      </c>
    </row>
    <row r="7" spans="1:7" ht="15.75" x14ac:dyDescent="0.25">
      <c r="A7" s="69" t="s">
        <v>91</v>
      </c>
      <c r="B7" s="70">
        <v>480235.77</v>
      </c>
      <c r="C7" s="70">
        <v>839580</v>
      </c>
      <c r="D7" s="70">
        <v>839580</v>
      </c>
      <c r="E7" s="70">
        <v>428238.24</v>
      </c>
      <c r="F7" s="68">
        <v>89.17</v>
      </c>
      <c r="G7" s="68">
        <v>51.01</v>
      </c>
    </row>
    <row r="8" spans="1:7" ht="31.5" x14ac:dyDescent="0.25">
      <c r="A8" s="69" t="s">
        <v>90</v>
      </c>
      <c r="B8" s="71"/>
      <c r="C8" s="68">
        <v>100</v>
      </c>
      <c r="D8" s="68">
        <v>100</v>
      </c>
      <c r="E8" s="71"/>
      <c r="F8" s="71"/>
      <c r="G8" s="71"/>
    </row>
    <row r="9" spans="1:7" ht="31.5" x14ac:dyDescent="0.25">
      <c r="A9" s="69" t="s">
        <v>89</v>
      </c>
      <c r="B9" s="68">
        <v>130</v>
      </c>
      <c r="C9" s="68">
        <v>130</v>
      </c>
      <c r="D9" s="68">
        <v>130</v>
      </c>
      <c r="E9" s="68">
        <v>130</v>
      </c>
      <c r="F9" s="68">
        <v>100</v>
      </c>
      <c r="G9" s="68">
        <v>100</v>
      </c>
    </row>
    <row r="10" spans="1:7" ht="28.5" customHeight="1" x14ac:dyDescent="0.25">
      <c r="A10" s="72" t="s">
        <v>7</v>
      </c>
      <c r="B10" s="73">
        <v>480365.77</v>
      </c>
      <c r="C10" s="73">
        <v>839810</v>
      </c>
      <c r="D10" s="73">
        <v>839810</v>
      </c>
      <c r="E10" s="73">
        <v>428368.24</v>
      </c>
      <c r="F10" s="74">
        <v>89.18</v>
      </c>
      <c r="G10" s="75">
        <v>51.01</v>
      </c>
    </row>
  </sheetData>
  <mergeCells count="1">
    <mergeCell ref="A2:G2"/>
  </mergeCells>
  <pageMargins left="0.74803149606299213" right="0.74803149606299213" top="0.98425196850393704" bottom="0.98425196850393704" header="0.51181102362204722" footer="0.51181102362204722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view="pageBreakPreview" zoomScale="60" zoomScaleNormal="100" workbookViewId="0">
      <selection activeCell="L5" sqref="L5"/>
    </sheetView>
  </sheetViews>
  <sheetFormatPr defaultRowHeight="15" x14ac:dyDescent="0.25"/>
  <cols>
    <col min="1" max="1" width="43.85546875" customWidth="1"/>
    <col min="2" max="2" width="17.28515625" customWidth="1"/>
    <col min="3" max="3" width="15.7109375" customWidth="1"/>
    <col min="4" max="4" width="15.140625" customWidth="1"/>
    <col min="5" max="5" width="14.7109375" customWidth="1"/>
  </cols>
  <sheetData>
    <row r="1" spans="1:7" ht="15.75" x14ac:dyDescent="0.25">
      <c r="A1" s="17" t="s">
        <v>197</v>
      </c>
      <c r="B1" s="22"/>
      <c r="C1" s="22"/>
      <c r="D1" s="22"/>
      <c r="E1" s="22"/>
      <c r="F1" s="22"/>
      <c r="G1" s="23"/>
    </row>
    <row r="2" spans="1:7" x14ac:dyDescent="0.25">
      <c r="A2" s="24"/>
      <c r="B2" s="24"/>
      <c r="C2" s="24"/>
      <c r="D2" s="24"/>
      <c r="E2" s="24"/>
      <c r="F2" s="24"/>
      <c r="G2" s="24"/>
    </row>
    <row r="3" spans="1:7" ht="15.75" x14ac:dyDescent="0.25">
      <c r="A3" s="169" t="s">
        <v>153</v>
      </c>
      <c r="B3" s="169"/>
      <c r="C3" s="169"/>
      <c r="D3" s="169"/>
      <c r="E3" s="169"/>
      <c r="F3" s="169"/>
      <c r="G3" s="169"/>
    </row>
    <row r="4" spans="1:7" x14ac:dyDescent="0.25">
      <c r="A4" s="25"/>
      <c r="B4" s="25"/>
      <c r="C4" s="25"/>
      <c r="D4" s="25"/>
      <c r="E4" s="25"/>
      <c r="F4" s="25"/>
      <c r="G4" s="25"/>
    </row>
    <row r="5" spans="1:7" ht="38.25" x14ac:dyDescent="0.25">
      <c r="A5" s="45" t="s">
        <v>154</v>
      </c>
      <c r="B5" s="45" t="s">
        <v>173</v>
      </c>
      <c r="C5" s="45" t="s">
        <v>196</v>
      </c>
      <c r="D5" s="45" t="s">
        <v>195</v>
      </c>
      <c r="E5" s="45" t="s">
        <v>174</v>
      </c>
      <c r="F5" s="46" t="s">
        <v>155</v>
      </c>
      <c r="G5" s="46" t="s">
        <v>156</v>
      </c>
    </row>
    <row r="6" spans="1:7" x14ac:dyDescent="0.25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 t="s">
        <v>157</v>
      </c>
      <c r="G6" s="26" t="s">
        <v>158</v>
      </c>
    </row>
    <row r="7" spans="1:7" x14ac:dyDescent="0.25">
      <c r="A7" s="27" t="s">
        <v>135</v>
      </c>
      <c r="B7" s="28"/>
      <c r="C7" s="28"/>
      <c r="D7" s="28"/>
      <c r="E7" s="28"/>
      <c r="F7" s="29"/>
      <c r="G7" s="30"/>
    </row>
    <row r="8" spans="1:7" x14ac:dyDescent="0.25">
      <c r="A8" s="31" t="s">
        <v>159</v>
      </c>
      <c r="B8" s="32">
        <f>B9+B11</f>
        <v>0</v>
      </c>
      <c r="C8" s="32">
        <f t="shared" ref="C8:E8" si="0">C9+C11</f>
        <v>0</v>
      </c>
      <c r="D8" s="32">
        <f t="shared" si="0"/>
        <v>0</v>
      </c>
      <c r="E8" s="32">
        <f t="shared" si="0"/>
        <v>0</v>
      </c>
      <c r="F8" s="33" t="str">
        <f>IFERROR(E8/B8*100,"-")</f>
        <v>-</v>
      </c>
      <c r="G8" s="33" t="str">
        <f>IFERROR(E8/D8*100,"-")</f>
        <v>-</v>
      </c>
    </row>
    <row r="9" spans="1:7" ht="26.25" x14ac:dyDescent="0.25">
      <c r="A9" s="34" t="s">
        <v>160</v>
      </c>
      <c r="B9" s="32">
        <f>B10</f>
        <v>0</v>
      </c>
      <c r="C9" s="32">
        <f t="shared" ref="C9:E9" si="1">C10</f>
        <v>0</v>
      </c>
      <c r="D9" s="32">
        <f t="shared" si="1"/>
        <v>0</v>
      </c>
      <c r="E9" s="32">
        <f t="shared" si="1"/>
        <v>0</v>
      </c>
      <c r="F9" s="33" t="str">
        <f t="shared" ref="F9:F24" si="2">IFERROR(E9/B9*100,"-")</f>
        <v>-</v>
      </c>
      <c r="G9" s="33" t="str">
        <f t="shared" ref="G9:G24" si="3">IFERROR(E9/D9*100,"-")</f>
        <v>-</v>
      </c>
    </row>
    <row r="10" spans="1:7" ht="26.25" x14ac:dyDescent="0.25">
      <c r="A10" s="35" t="s">
        <v>161</v>
      </c>
      <c r="B10" s="36"/>
      <c r="C10" s="36"/>
      <c r="D10" s="36"/>
      <c r="E10" s="36"/>
      <c r="F10" s="37" t="str">
        <f t="shared" si="2"/>
        <v>-</v>
      </c>
      <c r="G10" s="33" t="str">
        <f t="shared" si="3"/>
        <v>-</v>
      </c>
    </row>
    <row r="11" spans="1:7" ht="39" x14ac:dyDescent="0.25">
      <c r="A11" s="34" t="s">
        <v>162</v>
      </c>
      <c r="B11" s="32">
        <f>B12</f>
        <v>0</v>
      </c>
      <c r="C11" s="32">
        <f t="shared" ref="C11:E11" si="4">C12</f>
        <v>0</v>
      </c>
      <c r="D11" s="32">
        <f t="shared" si="4"/>
        <v>0</v>
      </c>
      <c r="E11" s="32">
        <f t="shared" si="4"/>
        <v>0</v>
      </c>
      <c r="F11" s="33" t="str">
        <f t="shared" si="2"/>
        <v>-</v>
      </c>
      <c r="G11" s="33" t="str">
        <f t="shared" si="3"/>
        <v>-</v>
      </c>
    </row>
    <row r="12" spans="1:7" ht="26.25" x14ac:dyDescent="0.25">
      <c r="A12" s="35" t="s">
        <v>163</v>
      </c>
      <c r="B12" s="36"/>
      <c r="C12" s="36"/>
      <c r="D12" s="36"/>
      <c r="E12" s="36"/>
      <c r="F12" s="37" t="str">
        <f t="shared" si="2"/>
        <v>-</v>
      </c>
      <c r="G12" s="33" t="str">
        <f t="shared" si="3"/>
        <v>-</v>
      </c>
    </row>
    <row r="13" spans="1:7" x14ac:dyDescent="0.25">
      <c r="A13" s="35"/>
      <c r="B13" s="38"/>
      <c r="C13" s="38"/>
      <c r="D13" s="38"/>
      <c r="E13" s="38"/>
      <c r="F13" s="37"/>
      <c r="G13" s="33"/>
    </row>
    <row r="14" spans="1:7" x14ac:dyDescent="0.25">
      <c r="A14" s="47" t="s">
        <v>164</v>
      </c>
      <c r="B14" s="48">
        <f>B8</f>
        <v>0</v>
      </c>
      <c r="C14" s="48">
        <f t="shared" ref="C14:E14" si="5">C8</f>
        <v>0</v>
      </c>
      <c r="D14" s="48">
        <f t="shared" si="5"/>
        <v>0</v>
      </c>
      <c r="E14" s="48">
        <f t="shared" si="5"/>
        <v>0</v>
      </c>
      <c r="F14" s="49" t="str">
        <f t="shared" si="2"/>
        <v>-</v>
      </c>
      <c r="G14" s="49" t="str">
        <f t="shared" si="3"/>
        <v>-</v>
      </c>
    </row>
    <row r="15" spans="1:7" x14ac:dyDescent="0.25">
      <c r="A15" s="39"/>
      <c r="B15" s="40"/>
      <c r="C15" s="40"/>
      <c r="D15" s="40"/>
      <c r="E15" s="40"/>
      <c r="F15" s="41"/>
      <c r="G15" s="42"/>
    </row>
    <row r="16" spans="1:7" x14ac:dyDescent="0.25">
      <c r="A16" s="27" t="s">
        <v>165</v>
      </c>
      <c r="B16" s="43"/>
      <c r="C16" s="43"/>
      <c r="D16" s="43"/>
      <c r="E16" s="43"/>
      <c r="F16" s="44" t="str">
        <f t="shared" si="2"/>
        <v>-</v>
      </c>
      <c r="G16" s="44" t="str">
        <f t="shared" si="3"/>
        <v>-</v>
      </c>
    </row>
    <row r="17" spans="1:7" ht="26.25" x14ac:dyDescent="0.25">
      <c r="A17" s="31" t="s">
        <v>166</v>
      </c>
      <c r="B17" s="32">
        <f>B18+B20</f>
        <v>0</v>
      </c>
      <c r="C17" s="32">
        <f t="shared" ref="C17:E17" si="6">C18+C20</f>
        <v>0</v>
      </c>
      <c r="D17" s="32">
        <f t="shared" si="6"/>
        <v>0</v>
      </c>
      <c r="E17" s="32">
        <f t="shared" si="6"/>
        <v>0</v>
      </c>
      <c r="F17" s="33" t="str">
        <f t="shared" si="2"/>
        <v>-</v>
      </c>
      <c r="G17" s="33" t="str">
        <f t="shared" si="3"/>
        <v>-</v>
      </c>
    </row>
    <row r="18" spans="1:7" ht="39" x14ac:dyDescent="0.25">
      <c r="A18" s="34" t="s">
        <v>167</v>
      </c>
      <c r="B18" s="32">
        <f>B19</f>
        <v>0</v>
      </c>
      <c r="C18" s="32">
        <f t="shared" ref="C18:E18" si="7">C19</f>
        <v>0</v>
      </c>
      <c r="D18" s="32">
        <f t="shared" si="7"/>
        <v>0</v>
      </c>
      <c r="E18" s="32">
        <f t="shared" si="7"/>
        <v>0</v>
      </c>
      <c r="F18" s="33" t="str">
        <f t="shared" si="2"/>
        <v>-</v>
      </c>
      <c r="G18" s="33" t="str">
        <f t="shared" si="3"/>
        <v>-</v>
      </c>
    </row>
    <row r="19" spans="1:7" ht="26.25" x14ac:dyDescent="0.25">
      <c r="A19" s="35" t="s">
        <v>168</v>
      </c>
      <c r="B19" s="36"/>
      <c r="C19" s="36"/>
      <c r="D19" s="36"/>
      <c r="E19" s="36"/>
      <c r="F19" s="37" t="str">
        <f t="shared" si="2"/>
        <v>-</v>
      </c>
      <c r="G19" s="33" t="str">
        <f t="shared" si="3"/>
        <v>-</v>
      </c>
    </row>
    <row r="20" spans="1:7" ht="39" x14ac:dyDescent="0.25">
      <c r="A20" s="34" t="s">
        <v>169</v>
      </c>
      <c r="B20" s="32">
        <f>B21+B22</f>
        <v>0</v>
      </c>
      <c r="C20" s="32">
        <f t="shared" ref="C20:E20" si="8">C21+C22</f>
        <v>0</v>
      </c>
      <c r="D20" s="32">
        <f t="shared" si="8"/>
        <v>0</v>
      </c>
      <c r="E20" s="32">
        <f t="shared" si="8"/>
        <v>0</v>
      </c>
      <c r="F20" s="33" t="str">
        <f t="shared" si="2"/>
        <v>-</v>
      </c>
      <c r="G20" s="33" t="str">
        <f t="shared" si="3"/>
        <v>-</v>
      </c>
    </row>
    <row r="21" spans="1:7" ht="26.25" x14ac:dyDescent="0.25">
      <c r="A21" s="35" t="s">
        <v>170</v>
      </c>
      <c r="B21" s="36"/>
      <c r="C21" s="36"/>
      <c r="D21" s="36"/>
      <c r="E21" s="36"/>
      <c r="F21" s="37" t="str">
        <f t="shared" si="2"/>
        <v>-</v>
      </c>
      <c r="G21" s="33" t="str">
        <f t="shared" si="3"/>
        <v>-</v>
      </c>
    </row>
    <row r="22" spans="1:7" ht="39" x14ac:dyDescent="0.25">
      <c r="A22" s="35" t="s">
        <v>171</v>
      </c>
      <c r="B22" s="36"/>
      <c r="C22" s="36"/>
      <c r="D22" s="36"/>
      <c r="E22" s="36"/>
      <c r="F22" s="37" t="str">
        <f t="shared" si="2"/>
        <v>-</v>
      </c>
      <c r="G22" s="33" t="str">
        <f t="shared" si="3"/>
        <v>-</v>
      </c>
    </row>
    <row r="23" spans="1:7" x14ac:dyDescent="0.25">
      <c r="A23" s="35"/>
      <c r="B23" s="38"/>
      <c r="C23" s="38"/>
      <c r="D23" s="38"/>
      <c r="E23" s="38"/>
      <c r="F23" s="37"/>
      <c r="G23" s="37"/>
    </row>
    <row r="24" spans="1:7" x14ac:dyDescent="0.25">
      <c r="A24" s="47" t="s">
        <v>172</v>
      </c>
      <c r="B24" s="48">
        <f>B17</f>
        <v>0</v>
      </c>
      <c r="C24" s="48">
        <f t="shared" ref="C24:E24" si="9">C17</f>
        <v>0</v>
      </c>
      <c r="D24" s="48">
        <f t="shared" si="9"/>
        <v>0</v>
      </c>
      <c r="E24" s="48">
        <f t="shared" si="9"/>
        <v>0</v>
      </c>
      <c r="F24" s="49" t="str">
        <f t="shared" si="2"/>
        <v>-</v>
      </c>
      <c r="G24" s="49" t="str">
        <f t="shared" si="3"/>
        <v>-</v>
      </c>
    </row>
  </sheetData>
  <mergeCells count="1">
    <mergeCell ref="A3:G3"/>
  </mergeCells>
  <conditionalFormatting sqref="B10:E10">
    <cfRule type="containsBlanks" dxfId="8" priority="4">
      <formula>LEN(TRIM(B10))=0</formula>
    </cfRule>
  </conditionalFormatting>
  <conditionalFormatting sqref="B12:E12">
    <cfRule type="containsBlanks" dxfId="7" priority="3">
      <formula>LEN(TRIM(B12))=0</formula>
    </cfRule>
  </conditionalFormatting>
  <conditionalFormatting sqref="B19:E19">
    <cfRule type="containsBlanks" dxfId="6" priority="2">
      <formula>LEN(TRIM(B19))=0</formula>
    </cfRule>
  </conditionalFormatting>
  <conditionalFormatting sqref="B21:E22">
    <cfRule type="containsBlanks" dxfId="5" priority="1">
      <formula>LEN(TRIM(B21))=0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view="pageBreakPreview" zoomScale="60" zoomScaleNormal="100" workbookViewId="0">
      <selection activeCell="K5" sqref="K5"/>
    </sheetView>
  </sheetViews>
  <sheetFormatPr defaultRowHeight="15" x14ac:dyDescent="0.25"/>
  <cols>
    <col min="1" max="1" width="33.28515625" customWidth="1"/>
    <col min="2" max="2" width="16.42578125" customWidth="1"/>
    <col min="3" max="3" width="17" customWidth="1"/>
    <col min="4" max="4" width="15.42578125" customWidth="1"/>
    <col min="5" max="5" width="15" customWidth="1"/>
  </cols>
  <sheetData>
    <row r="1" spans="1:7" ht="15.75" x14ac:dyDescent="0.25">
      <c r="A1" s="169" t="s">
        <v>175</v>
      </c>
      <c r="B1" s="169"/>
      <c r="C1" s="169"/>
      <c r="D1" s="169"/>
      <c r="E1" s="169"/>
      <c r="F1" s="169"/>
      <c r="G1" s="169"/>
    </row>
    <row r="2" spans="1:7" x14ac:dyDescent="0.25">
      <c r="A2" s="25"/>
      <c r="B2" s="25"/>
      <c r="C2" s="25"/>
      <c r="D2" s="25"/>
      <c r="E2" s="25"/>
      <c r="F2" s="50"/>
      <c r="G2" s="50"/>
    </row>
    <row r="3" spans="1:7" ht="38.25" x14ac:dyDescent="0.25">
      <c r="A3" s="45" t="s">
        <v>176</v>
      </c>
      <c r="B3" s="45" t="s">
        <v>173</v>
      </c>
      <c r="C3" s="45" t="s">
        <v>196</v>
      </c>
      <c r="D3" s="45" t="s">
        <v>195</v>
      </c>
      <c r="E3" s="45" t="s">
        <v>174</v>
      </c>
      <c r="F3" s="46" t="s">
        <v>155</v>
      </c>
      <c r="G3" s="46" t="s">
        <v>156</v>
      </c>
    </row>
    <row r="4" spans="1:7" x14ac:dyDescent="0.25">
      <c r="A4" s="26">
        <v>1</v>
      </c>
      <c r="B4" s="26">
        <v>2</v>
      </c>
      <c r="C4" s="26">
        <v>3</v>
      </c>
      <c r="D4" s="26">
        <v>4</v>
      </c>
      <c r="E4" s="26">
        <v>5</v>
      </c>
      <c r="F4" s="51" t="s">
        <v>157</v>
      </c>
      <c r="G4" s="51" t="s">
        <v>158</v>
      </c>
    </row>
    <row r="5" spans="1:7" ht="26.25" x14ac:dyDescent="0.25">
      <c r="A5" s="27" t="s">
        <v>177</v>
      </c>
      <c r="B5" s="27"/>
      <c r="C5" s="27"/>
      <c r="D5" s="27"/>
      <c r="E5" s="27"/>
      <c r="F5" s="52"/>
      <c r="G5" s="52"/>
    </row>
    <row r="6" spans="1:7" x14ac:dyDescent="0.25">
      <c r="A6" s="34" t="s">
        <v>88</v>
      </c>
      <c r="B6" s="53">
        <f>B7</f>
        <v>0</v>
      </c>
      <c r="C6" s="53">
        <f t="shared" ref="C6:E6" si="0">C7</f>
        <v>0</v>
      </c>
      <c r="D6" s="53">
        <f t="shared" si="0"/>
        <v>0</v>
      </c>
      <c r="E6" s="53">
        <f t="shared" si="0"/>
        <v>0</v>
      </c>
      <c r="F6" s="54" t="str">
        <f>IFERROR(E6/B6*100,"-")</f>
        <v>-</v>
      </c>
      <c r="G6" s="54" t="str">
        <f>IFERROR(E6/D6*100,"-")</f>
        <v>-</v>
      </c>
    </row>
    <row r="7" spans="1:7" x14ac:dyDescent="0.25">
      <c r="A7" s="35" t="s">
        <v>87</v>
      </c>
      <c r="B7" s="55"/>
      <c r="C7" s="55"/>
      <c r="D7" s="55"/>
      <c r="E7" s="55"/>
      <c r="F7" s="56" t="str">
        <f t="shared" ref="F7:F13" si="1">IFERROR(E7/B7*100,"-")</f>
        <v>-</v>
      </c>
      <c r="G7" s="56" t="str">
        <f t="shared" ref="G7:G13" si="2">IFERROR(E7/D7*100,"-")</f>
        <v>-</v>
      </c>
    </row>
    <row r="8" spans="1:7" ht="26.25" x14ac:dyDescent="0.25">
      <c r="A8" s="34" t="s">
        <v>84</v>
      </c>
      <c r="B8" s="53">
        <f>B9</f>
        <v>0</v>
      </c>
      <c r="C8" s="53">
        <f t="shared" ref="C8:E8" si="3">C9</f>
        <v>0</v>
      </c>
      <c r="D8" s="53">
        <f t="shared" si="3"/>
        <v>0</v>
      </c>
      <c r="E8" s="53">
        <f t="shared" si="3"/>
        <v>0</v>
      </c>
      <c r="F8" s="54" t="str">
        <f t="shared" si="1"/>
        <v>-</v>
      </c>
      <c r="G8" s="54" t="str">
        <f t="shared" si="2"/>
        <v>-</v>
      </c>
    </row>
    <row r="9" spans="1:7" ht="26.25" x14ac:dyDescent="0.25">
      <c r="A9" s="35" t="s">
        <v>83</v>
      </c>
      <c r="B9" s="55"/>
      <c r="C9" s="55"/>
      <c r="D9" s="55"/>
      <c r="E9" s="55"/>
      <c r="F9" s="56" t="str">
        <f t="shared" si="1"/>
        <v>-</v>
      </c>
      <c r="G9" s="56" t="str">
        <f t="shared" si="2"/>
        <v>-</v>
      </c>
    </row>
    <row r="10" spans="1:7" ht="26.25" x14ac:dyDescent="0.25">
      <c r="A10" s="34" t="s">
        <v>178</v>
      </c>
      <c r="B10" s="53">
        <f>B11</f>
        <v>0</v>
      </c>
      <c r="C10" s="53">
        <f t="shared" ref="C10:E10" si="4">C11</f>
        <v>0</v>
      </c>
      <c r="D10" s="53">
        <f t="shared" si="4"/>
        <v>0</v>
      </c>
      <c r="E10" s="53">
        <f t="shared" si="4"/>
        <v>0</v>
      </c>
      <c r="F10" s="54" t="str">
        <f t="shared" si="1"/>
        <v>-</v>
      </c>
      <c r="G10" s="54" t="str">
        <f t="shared" si="2"/>
        <v>-</v>
      </c>
    </row>
    <row r="11" spans="1:7" ht="26.25" x14ac:dyDescent="0.25">
      <c r="A11" s="35" t="s">
        <v>179</v>
      </c>
      <c r="B11" s="55"/>
      <c r="C11" s="55"/>
      <c r="D11" s="55"/>
      <c r="E11" s="55"/>
      <c r="F11" s="56" t="str">
        <f t="shared" si="1"/>
        <v>-</v>
      </c>
      <c r="G11" s="56" t="str">
        <f t="shared" si="2"/>
        <v>-</v>
      </c>
    </row>
    <row r="12" spans="1:7" x14ac:dyDescent="0.25">
      <c r="A12" s="35"/>
      <c r="B12" s="57"/>
      <c r="C12" s="57"/>
      <c r="D12" s="57"/>
      <c r="E12" s="57"/>
      <c r="F12" s="56"/>
      <c r="G12" s="56"/>
    </row>
    <row r="13" spans="1:7" x14ac:dyDescent="0.25">
      <c r="A13" s="47" t="s">
        <v>164</v>
      </c>
      <c r="B13" s="63">
        <f>B6+B8+B10</f>
        <v>0</v>
      </c>
      <c r="C13" s="63">
        <f t="shared" ref="C13:E13" si="5">C6+C8+C10</f>
        <v>0</v>
      </c>
      <c r="D13" s="63">
        <f t="shared" si="5"/>
        <v>0</v>
      </c>
      <c r="E13" s="63">
        <f t="shared" si="5"/>
        <v>0</v>
      </c>
      <c r="F13" s="64" t="str">
        <f t="shared" si="1"/>
        <v>-</v>
      </c>
      <c r="G13" s="64" t="str">
        <f t="shared" si="2"/>
        <v>-</v>
      </c>
    </row>
    <row r="14" spans="1:7" x14ac:dyDescent="0.25">
      <c r="A14" s="24"/>
      <c r="B14" s="58"/>
      <c r="C14" s="58"/>
      <c r="D14" s="58"/>
      <c r="E14" s="58"/>
      <c r="F14" s="59"/>
      <c r="G14" s="59"/>
    </row>
    <row r="15" spans="1:7" x14ac:dyDescent="0.25">
      <c r="A15" s="24"/>
      <c r="B15" s="58"/>
      <c r="C15" s="58"/>
      <c r="D15" s="58"/>
      <c r="E15" s="58"/>
      <c r="F15" s="59"/>
      <c r="G15" s="59"/>
    </row>
    <row r="16" spans="1:7" ht="26.25" x14ac:dyDescent="0.25">
      <c r="A16" s="27" t="s">
        <v>180</v>
      </c>
      <c r="B16" s="60"/>
      <c r="C16" s="60"/>
      <c r="D16" s="60"/>
      <c r="E16" s="60"/>
      <c r="F16" s="61"/>
      <c r="G16" s="61"/>
    </row>
    <row r="17" spans="1:7" x14ac:dyDescent="0.25">
      <c r="A17" s="34" t="s">
        <v>88</v>
      </c>
      <c r="B17" s="53">
        <f>B18</f>
        <v>0</v>
      </c>
      <c r="C17" s="53">
        <f t="shared" ref="C17:E17" si="6">C18</f>
        <v>0</v>
      </c>
      <c r="D17" s="53">
        <f t="shared" si="6"/>
        <v>0</v>
      </c>
      <c r="E17" s="53">
        <f t="shared" si="6"/>
        <v>0</v>
      </c>
      <c r="F17" s="54" t="str">
        <f t="shared" ref="F17:F23" si="7">IFERROR(E17/B17*100,"-")</f>
        <v>-</v>
      </c>
      <c r="G17" s="54" t="str">
        <f t="shared" ref="G17:G23" si="8">IFERROR(E17/D17*100,"-")</f>
        <v>-</v>
      </c>
    </row>
    <row r="18" spans="1:7" x14ac:dyDescent="0.25">
      <c r="A18" s="35" t="s">
        <v>87</v>
      </c>
      <c r="B18" s="55"/>
      <c r="C18" s="55"/>
      <c r="D18" s="55"/>
      <c r="E18" s="55"/>
      <c r="F18" s="56" t="str">
        <f t="shared" si="7"/>
        <v>-</v>
      </c>
      <c r="G18" s="56" t="str">
        <f t="shared" si="8"/>
        <v>-</v>
      </c>
    </row>
    <row r="19" spans="1:7" ht="26.25" x14ac:dyDescent="0.25">
      <c r="A19" s="34" t="s">
        <v>84</v>
      </c>
      <c r="B19" s="53">
        <f>B20+B21</f>
        <v>0</v>
      </c>
      <c r="C19" s="53">
        <f t="shared" ref="C19:E19" si="9">C20+C21</f>
        <v>0</v>
      </c>
      <c r="D19" s="53">
        <f t="shared" si="9"/>
        <v>0</v>
      </c>
      <c r="E19" s="53">
        <f t="shared" si="9"/>
        <v>0</v>
      </c>
      <c r="F19" s="54" t="str">
        <f t="shared" si="7"/>
        <v>-</v>
      </c>
      <c r="G19" s="54" t="str">
        <f t="shared" si="8"/>
        <v>-</v>
      </c>
    </row>
    <row r="20" spans="1:7" ht="26.25" x14ac:dyDescent="0.25">
      <c r="A20" s="35" t="s">
        <v>83</v>
      </c>
      <c r="B20" s="55"/>
      <c r="C20" s="55"/>
      <c r="D20" s="55"/>
      <c r="E20" s="55"/>
      <c r="F20" s="56" t="str">
        <f t="shared" si="7"/>
        <v>-</v>
      </c>
      <c r="G20" s="56" t="str">
        <f t="shared" si="8"/>
        <v>-</v>
      </c>
    </row>
    <row r="21" spans="1:7" x14ac:dyDescent="0.25">
      <c r="A21" s="35" t="s">
        <v>82</v>
      </c>
      <c r="B21" s="55"/>
      <c r="C21" s="55"/>
      <c r="D21" s="55"/>
      <c r="E21" s="55"/>
      <c r="F21" s="56" t="str">
        <f t="shared" si="7"/>
        <v>-</v>
      </c>
      <c r="G21" s="56" t="str">
        <f t="shared" si="8"/>
        <v>-</v>
      </c>
    </row>
    <row r="22" spans="1:7" x14ac:dyDescent="0.25">
      <c r="A22" s="35"/>
      <c r="B22" s="57"/>
      <c r="C22" s="57"/>
      <c r="D22" s="57"/>
      <c r="E22" s="57"/>
      <c r="F22" s="62"/>
      <c r="G22" s="56"/>
    </row>
    <row r="23" spans="1:7" x14ac:dyDescent="0.25">
      <c r="A23" s="47" t="s">
        <v>172</v>
      </c>
      <c r="B23" s="63">
        <f>B17+B19</f>
        <v>0</v>
      </c>
      <c r="C23" s="63">
        <f t="shared" ref="C23:E23" si="10">C17+C19</f>
        <v>0</v>
      </c>
      <c r="D23" s="63">
        <f t="shared" si="10"/>
        <v>0</v>
      </c>
      <c r="E23" s="63">
        <f t="shared" si="10"/>
        <v>0</v>
      </c>
      <c r="F23" s="64" t="str">
        <f t="shared" si="7"/>
        <v>-</v>
      </c>
      <c r="G23" s="64" t="str">
        <f t="shared" si="8"/>
        <v>-</v>
      </c>
    </row>
  </sheetData>
  <mergeCells count="1">
    <mergeCell ref="A1:G1"/>
  </mergeCells>
  <conditionalFormatting sqref="B7:E7">
    <cfRule type="containsBlanks" dxfId="4" priority="5">
      <formula>LEN(TRIM(B7))=0</formula>
    </cfRule>
  </conditionalFormatting>
  <conditionalFormatting sqref="B9:E9">
    <cfRule type="containsBlanks" dxfId="3" priority="4">
      <formula>LEN(TRIM(B9))=0</formula>
    </cfRule>
  </conditionalFormatting>
  <conditionalFormatting sqref="B11:E11">
    <cfRule type="containsBlanks" dxfId="2" priority="3">
      <formula>LEN(TRIM(B11))=0</formula>
    </cfRule>
  </conditionalFormatting>
  <conditionalFormatting sqref="B18:E18">
    <cfRule type="containsBlanks" dxfId="1" priority="2">
      <formula>LEN(TRIM(B18))=0</formula>
    </cfRule>
  </conditionalFormatting>
  <conditionalFormatting sqref="B20:E21">
    <cfRule type="containsBlanks" dxfId="0" priority="1">
      <formula>LEN(TRIM(B20))=0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168"/>
  <sheetViews>
    <sheetView showGridLines="0" tabSelected="1" view="pageBreakPreview" topLeftCell="A136" zoomScale="60" zoomScaleNormal="100" workbookViewId="0">
      <selection activeCell="C178" sqref="C178"/>
    </sheetView>
  </sheetViews>
  <sheetFormatPr defaultRowHeight="11.25" x14ac:dyDescent="0.15"/>
  <cols>
    <col min="1" max="1" width="82.140625" style="1" customWidth="1"/>
    <col min="2" max="2" width="35.5703125" style="1" customWidth="1"/>
    <col min="3" max="3" width="28.28515625" style="1" customWidth="1"/>
    <col min="4" max="4" width="31.140625" style="1" customWidth="1"/>
    <col min="5" max="5" width="21" style="1" customWidth="1"/>
    <col min="6" max="16384" width="9.140625" style="1"/>
  </cols>
  <sheetData>
    <row r="1" spans="1:48" ht="19.5" x14ac:dyDescent="0.3">
      <c r="A1" s="147" t="s">
        <v>181</v>
      </c>
      <c r="B1" s="147"/>
      <c r="C1" s="147"/>
      <c r="D1" s="147"/>
      <c r="E1" s="147"/>
      <c r="F1"/>
      <c r="G1"/>
    </row>
    <row r="2" spans="1:48" ht="19.5" x14ac:dyDescent="0.3">
      <c r="A2" s="9"/>
      <c r="B2" s="9"/>
      <c r="C2" s="9"/>
      <c r="D2" s="9"/>
      <c r="E2" s="114"/>
      <c r="F2"/>
      <c r="G2"/>
    </row>
    <row r="3" spans="1:48" ht="15.75" x14ac:dyDescent="0.25">
      <c r="A3" s="148" t="s">
        <v>182</v>
      </c>
      <c r="B3" s="148"/>
      <c r="C3" s="148"/>
      <c r="D3" s="148"/>
      <c r="E3" s="148"/>
      <c r="F3"/>
      <c r="G3"/>
    </row>
    <row r="4" spans="1:48" ht="15" x14ac:dyDescent="0.25">
      <c r="A4" s="115"/>
      <c r="B4" s="115"/>
      <c r="C4" s="115"/>
      <c r="D4" s="115"/>
      <c r="E4" s="116"/>
      <c r="F4"/>
      <c r="G4"/>
    </row>
    <row r="5" spans="1:48" ht="15.75" x14ac:dyDescent="0.25">
      <c r="A5" s="173" t="s">
        <v>183</v>
      </c>
      <c r="B5" s="173"/>
      <c r="C5" s="173"/>
      <c r="D5" s="173"/>
      <c r="E5" s="173"/>
      <c r="F5"/>
      <c r="G5"/>
    </row>
    <row r="6" spans="1:48" ht="15" x14ac:dyDescent="0.25">
      <c r="A6" s="115"/>
      <c r="B6" s="115"/>
      <c r="C6" s="115"/>
      <c r="D6" s="115"/>
      <c r="E6" s="116"/>
      <c r="F6"/>
      <c r="G6"/>
    </row>
    <row r="7" spans="1:48" ht="18.75" x14ac:dyDescent="0.15">
      <c r="A7" s="174" t="s">
        <v>184</v>
      </c>
      <c r="B7" s="174"/>
      <c r="C7" s="174"/>
      <c r="D7" s="174"/>
      <c r="E7" s="174"/>
      <c r="F7" s="174"/>
      <c r="G7" s="174"/>
    </row>
    <row r="8" spans="1:48" ht="12" thickBot="1" x14ac:dyDescent="0.2"/>
    <row r="9" spans="1:48" s="2" customFormat="1" ht="32.25" customHeight="1" thickBot="1" x14ac:dyDescent="0.2">
      <c r="A9" s="19" t="s">
        <v>185</v>
      </c>
      <c r="B9" s="19" t="s">
        <v>186</v>
      </c>
      <c r="C9" s="19" t="s">
        <v>187</v>
      </c>
      <c r="D9" s="19" t="s">
        <v>188</v>
      </c>
      <c r="E9" s="19" t="s">
        <v>108</v>
      </c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</row>
    <row r="10" spans="1:48" s="6" customFormat="1" ht="15.75" x14ac:dyDescent="0.25">
      <c r="A10" s="117" t="s">
        <v>107</v>
      </c>
      <c r="B10" s="118">
        <v>839810</v>
      </c>
      <c r="C10" s="118">
        <v>839810</v>
      </c>
      <c r="D10" s="118">
        <v>428368.24</v>
      </c>
      <c r="E10" s="119">
        <v>51.01</v>
      </c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</row>
    <row r="11" spans="1:48" s="5" customFormat="1" ht="15.75" x14ac:dyDescent="0.25">
      <c r="A11" s="124" t="s">
        <v>106</v>
      </c>
      <c r="B11" s="125">
        <v>839810</v>
      </c>
      <c r="C11" s="125">
        <v>839810</v>
      </c>
      <c r="D11" s="125">
        <v>428368.24</v>
      </c>
      <c r="E11" s="126">
        <v>51.01</v>
      </c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</row>
    <row r="12" spans="1:48" s="3" customFormat="1" ht="15.75" x14ac:dyDescent="0.25">
      <c r="A12" s="127" t="s">
        <v>105</v>
      </c>
      <c r="B12" s="66">
        <v>839810</v>
      </c>
      <c r="C12" s="66">
        <v>839810</v>
      </c>
      <c r="D12" s="66">
        <v>428368.24</v>
      </c>
      <c r="E12" s="67">
        <v>51.01</v>
      </c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</row>
    <row r="13" spans="1:48" s="3" customFormat="1" ht="16.5" thickBot="1" x14ac:dyDescent="0.3">
      <c r="A13" s="128"/>
      <c r="B13" s="129"/>
      <c r="C13" s="129"/>
      <c r="D13" s="129"/>
      <c r="E13" s="13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</row>
    <row r="14" spans="1:48" s="3" customFormat="1" ht="45.75" customHeight="1" thickBot="1" x14ac:dyDescent="0.2">
      <c r="A14" s="19" t="s">
        <v>189</v>
      </c>
      <c r="B14" s="19" t="s">
        <v>186</v>
      </c>
      <c r="C14" s="19" t="s">
        <v>187</v>
      </c>
      <c r="D14" s="19" t="s">
        <v>188</v>
      </c>
      <c r="E14" s="19" t="s">
        <v>108</v>
      </c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</row>
    <row r="15" spans="1:48" s="3" customFormat="1" ht="15.75" x14ac:dyDescent="0.25">
      <c r="A15" s="131" t="s">
        <v>87</v>
      </c>
      <c r="B15" s="132">
        <v>19160</v>
      </c>
      <c r="C15" s="132">
        <v>19160</v>
      </c>
      <c r="D15" s="132">
        <v>7614.08</v>
      </c>
      <c r="E15" s="133">
        <v>39.74</v>
      </c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</row>
    <row r="16" spans="1:48" s="3" customFormat="1" ht="15.75" x14ac:dyDescent="0.25">
      <c r="A16" s="81" t="s">
        <v>85</v>
      </c>
      <c r="B16" s="70">
        <v>2350</v>
      </c>
      <c r="C16" s="70">
        <v>2350</v>
      </c>
      <c r="D16" s="68">
        <v>663.91</v>
      </c>
      <c r="E16" s="68">
        <v>28.25</v>
      </c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</row>
    <row r="17" spans="1:48" s="3" customFormat="1" ht="15.75" x14ac:dyDescent="0.25">
      <c r="A17" s="81" t="s">
        <v>83</v>
      </c>
      <c r="B17" s="70">
        <v>33500</v>
      </c>
      <c r="C17" s="70">
        <v>33500</v>
      </c>
      <c r="D17" s="70">
        <v>10132.44</v>
      </c>
      <c r="E17" s="68">
        <v>30.25</v>
      </c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</row>
    <row r="18" spans="1:48" s="3" customFormat="1" ht="15.75" x14ac:dyDescent="0.25">
      <c r="A18" s="81" t="s">
        <v>82</v>
      </c>
      <c r="B18" s="70">
        <v>61870</v>
      </c>
      <c r="C18" s="70">
        <v>61870</v>
      </c>
      <c r="D18" s="70">
        <v>26747.4</v>
      </c>
      <c r="E18" s="68">
        <v>43.23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</row>
    <row r="19" spans="1:48" s="3" customFormat="1" ht="15.75" x14ac:dyDescent="0.25">
      <c r="A19" s="81" t="s">
        <v>80</v>
      </c>
      <c r="B19" s="70">
        <v>722630</v>
      </c>
      <c r="C19" s="70">
        <v>722630</v>
      </c>
      <c r="D19" s="70">
        <v>383210.41</v>
      </c>
      <c r="E19" s="68">
        <v>53.03</v>
      </c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</row>
    <row r="20" spans="1:48" s="3" customFormat="1" ht="15.75" x14ac:dyDescent="0.25">
      <c r="A20" s="81" t="s">
        <v>78</v>
      </c>
      <c r="B20" s="68">
        <v>300</v>
      </c>
      <c r="C20" s="68">
        <v>300</v>
      </c>
      <c r="D20" s="68">
        <v>0</v>
      </c>
      <c r="E20" s="68">
        <v>0</v>
      </c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</row>
    <row r="21" spans="1:48" s="3" customFormat="1" ht="27.75" customHeight="1" x14ac:dyDescent="0.25">
      <c r="A21" s="137" t="s">
        <v>104</v>
      </c>
      <c r="B21" s="138">
        <v>839810</v>
      </c>
      <c r="C21" s="138">
        <v>839810</v>
      </c>
      <c r="D21" s="138">
        <v>428368.24</v>
      </c>
      <c r="E21" s="75">
        <v>51.01</v>
      </c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</row>
    <row r="22" spans="1:48" s="3" customFormat="1" ht="31.5" x14ac:dyDescent="0.25">
      <c r="A22" s="139" t="s">
        <v>103</v>
      </c>
      <c r="B22" s="140">
        <v>118150</v>
      </c>
      <c r="C22" s="140">
        <v>118150</v>
      </c>
      <c r="D22" s="140">
        <v>58796.49</v>
      </c>
      <c r="E22" s="141">
        <v>49.76</v>
      </c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</row>
    <row r="23" spans="1:48" s="4" customFormat="1" ht="15.75" x14ac:dyDescent="0.25">
      <c r="A23" s="97" t="s">
        <v>102</v>
      </c>
      <c r="B23" s="98">
        <v>13750</v>
      </c>
      <c r="C23" s="98">
        <v>13750</v>
      </c>
      <c r="D23" s="98">
        <v>8418.16</v>
      </c>
      <c r="E23" s="134">
        <v>61.22</v>
      </c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</row>
    <row r="24" spans="1:48" s="3" customFormat="1" ht="15.75" x14ac:dyDescent="0.25">
      <c r="A24" s="81" t="s">
        <v>87</v>
      </c>
      <c r="B24" s="68">
        <v>0</v>
      </c>
      <c r="C24" s="68">
        <v>0</v>
      </c>
      <c r="D24" s="68">
        <v>664.08</v>
      </c>
      <c r="E24" s="68">
        <v>0</v>
      </c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48" s="3" customFormat="1" ht="15.75" x14ac:dyDescent="0.25">
      <c r="A25" s="135" t="s">
        <v>60</v>
      </c>
      <c r="B25" s="67">
        <v>0</v>
      </c>
      <c r="C25" s="67">
        <v>0</v>
      </c>
      <c r="D25" s="67">
        <v>79.98</v>
      </c>
      <c r="E25" s="67">
        <v>0</v>
      </c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</row>
    <row r="26" spans="1:48" s="3" customFormat="1" ht="15.75" x14ac:dyDescent="0.25">
      <c r="A26" s="136" t="s">
        <v>55</v>
      </c>
      <c r="B26" s="71"/>
      <c r="C26" s="71"/>
      <c r="D26" s="68">
        <v>79.98</v>
      </c>
      <c r="E26" s="71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</row>
    <row r="27" spans="1:48" s="3" customFormat="1" ht="15.75" x14ac:dyDescent="0.25">
      <c r="A27" s="135" t="s">
        <v>52</v>
      </c>
      <c r="B27" s="67">
        <v>0</v>
      </c>
      <c r="C27" s="67">
        <v>0</v>
      </c>
      <c r="D27" s="67">
        <v>584.1</v>
      </c>
      <c r="E27" s="67">
        <v>0</v>
      </c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</row>
    <row r="28" spans="1:48" s="3" customFormat="1" ht="15.75" x14ac:dyDescent="0.25">
      <c r="A28" s="136" t="s">
        <v>45</v>
      </c>
      <c r="B28" s="71"/>
      <c r="C28" s="71"/>
      <c r="D28" s="68">
        <v>81.73</v>
      </c>
      <c r="E28" s="71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</row>
    <row r="29" spans="1:48" s="3" customFormat="1" ht="15.75" x14ac:dyDescent="0.25">
      <c r="A29" s="136" t="s">
        <v>44</v>
      </c>
      <c r="B29" s="71"/>
      <c r="C29" s="71"/>
      <c r="D29" s="68">
        <v>302.37</v>
      </c>
      <c r="E29" s="71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</row>
    <row r="30" spans="1:48" s="3" customFormat="1" ht="15.75" x14ac:dyDescent="0.25">
      <c r="A30" s="136" t="s">
        <v>33</v>
      </c>
      <c r="B30" s="71"/>
      <c r="C30" s="71"/>
      <c r="D30" s="68">
        <v>200</v>
      </c>
      <c r="E30" s="71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</row>
    <row r="31" spans="1:48" s="3" customFormat="1" ht="15.75" x14ac:dyDescent="0.25">
      <c r="A31" s="81" t="s">
        <v>85</v>
      </c>
      <c r="B31" s="70">
        <v>1400</v>
      </c>
      <c r="C31" s="70">
        <v>1400</v>
      </c>
      <c r="D31" s="68">
        <v>663.91</v>
      </c>
      <c r="E31" s="68">
        <v>47.42</v>
      </c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</row>
    <row r="32" spans="1:48" s="3" customFormat="1" ht="15.75" x14ac:dyDescent="0.25">
      <c r="A32" s="135" t="s">
        <v>52</v>
      </c>
      <c r="B32" s="66">
        <v>1200</v>
      </c>
      <c r="C32" s="66">
        <v>1200</v>
      </c>
      <c r="D32" s="67">
        <v>598.66</v>
      </c>
      <c r="E32" s="67">
        <v>49.89</v>
      </c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</row>
    <row r="33" spans="1:48" s="3" customFormat="1" ht="15.75" x14ac:dyDescent="0.25">
      <c r="A33" s="136" t="s">
        <v>45</v>
      </c>
      <c r="B33" s="71"/>
      <c r="C33" s="71"/>
      <c r="D33" s="68">
        <v>51.65</v>
      </c>
      <c r="E33" s="71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</row>
    <row r="34" spans="1:48" s="3" customFormat="1" ht="15.75" x14ac:dyDescent="0.25">
      <c r="A34" s="136" t="s">
        <v>41</v>
      </c>
      <c r="B34" s="71"/>
      <c r="C34" s="71"/>
      <c r="D34" s="68">
        <v>532.87</v>
      </c>
      <c r="E34" s="71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</row>
    <row r="35" spans="1:48" s="3" customFormat="1" ht="15.75" x14ac:dyDescent="0.25">
      <c r="A35" s="136" t="s">
        <v>25</v>
      </c>
      <c r="B35" s="71"/>
      <c r="C35" s="71"/>
      <c r="D35" s="68">
        <v>14.14</v>
      </c>
      <c r="E35" s="71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</row>
    <row r="36" spans="1:48" s="3" customFormat="1" ht="15.75" x14ac:dyDescent="0.25">
      <c r="A36" s="135" t="s">
        <v>14</v>
      </c>
      <c r="B36" s="67">
        <v>200</v>
      </c>
      <c r="C36" s="67">
        <v>200</v>
      </c>
      <c r="D36" s="67">
        <v>65.25</v>
      </c>
      <c r="E36" s="67">
        <v>32.630000000000003</v>
      </c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</row>
    <row r="37" spans="1:48" s="3" customFormat="1" ht="15.75" x14ac:dyDescent="0.25">
      <c r="A37" s="136" t="s">
        <v>12</v>
      </c>
      <c r="B37" s="71"/>
      <c r="C37" s="71"/>
      <c r="D37" s="68">
        <v>65.25</v>
      </c>
      <c r="E37" s="71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</row>
    <row r="38" spans="1:48" s="3" customFormat="1" ht="15.75" x14ac:dyDescent="0.25">
      <c r="A38" s="81" t="s">
        <v>83</v>
      </c>
      <c r="B38" s="70">
        <v>3200</v>
      </c>
      <c r="C38" s="70">
        <v>3200</v>
      </c>
      <c r="D38" s="70">
        <v>4249.18</v>
      </c>
      <c r="E38" s="68">
        <v>132.79</v>
      </c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</row>
    <row r="39" spans="1:48" s="3" customFormat="1" ht="15.75" x14ac:dyDescent="0.25">
      <c r="A39" s="135" t="s">
        <v>52</v>
      </c>
      <c r="B39" s="66">
        <v>3200</v>
      </c>
      <c r="C39" s="66">
        <v>3200</v>
      </c>
      <c r="D39" s="66">
        <v>4249.18</v>
      </c>
      <c r="E39" s="67">
        <v>132.79</v>
      </c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</row>
    <row r="40" spans="1:48" s="3" customFormat="1" ht="15.75" x14ac:dyDescent="0.25">
      <c r="A40" s="136" t="s">
        <v>50</v>
      </c>
      <c r="B40" s="71"/>
      <c r="C40" s="71"/>
      <c r="D40" s="68">
        <v>182.8</v>
      </c>
      <c r="E40" s="71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</row>
    <row r="41" spans="1:48" s="3" customFormat="1" ht="15.75" x14ac:dyDescent="0.25">
      <c r="A41" s="136" t="s">
        <v>25</v>
      </c>
      <c r="B41" s="71"/>
      <c r="C41" s="71"/>
      <c r="D41" s="70">
        <v>4066.38</v>
      </c>
      <c r="E41" s="71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</row>
    <row r="42" spans="1:48" s="3" customFormat="1" ht="15.75" x14ac:dyDescent="0.25">
      <c r="A42" s="81" t="s">
        <v>80</v>
      </c>
      <c r="B42" s="70">
        <v>9000</v>
      </c>
      <c r="C42" s="70">
        <v>9000</v>
      </c>
      <c r="D42" s="70">
        <v>2840.99</v>
      </c>
      <c r="E42" s="68">
        <v>31.57</v>
      </c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</row>
    <row r="43" spans="1:48" s="3" customFormat="1" ht="15.75" x14ac:dyDescent="0.25">
      <c r="A43" s="135" t="s">
        <v>52</v>
      </c>
      <c r="B43" s="66">
        <v>4000</v>
      </c>
      <c r="C43" s="66">
        <v>4000</v>
      </c>
      <c r="D43" s="66">
        <v>2840.99</v>
      </c>
      <c r="E43" s="67">
        <v>71.02</v>
      </c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</row>
    <row r="44" spans="1:48" s="3" customFormat="1" ht="15.75" x14ac:dyDescent="0.25">
      <c r="A44" s="136" t="s">
        <v>45</v>
      </c>
      <c r="B44" s="71"/>
      <c r="C44" s="71"/>
      <c r="D44" s="68">
        <v>627.82000000000005</v>
      </c>
      <c r="E44" s="71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</row>
    <row r="45" spans="1:48" s="3" customFormat="1" ht="15.75" x14ac:dyDescent="0.25">
      <c r="A45" s="136" t="s">
        <v>41</v>
      </c>
      <c r="B45" s="71"/>
      <c r="C45" s="71"/>
      <c r="D45" s="70">
        <v>2213.17</v>
      </c>
      <c r="E45" s="71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</row>
    <row r="46" spans="1:48" s="3" customFormat="1" ht="15.75" x14ac:dyDescent="0.25">
      <c r="A46" s="135" t="s">
        <v>21</v>
      </c>
      <c r="B46" s="66">
        <v>4000</v>
      </c>
      <c r="C46" s="66">
        <v>4000</v>
      </c>
      <c r="D46" s="67">
        <v>0</v>
      </c>
      <c r="E46" s="67">
        <v>0</v>
      </c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</row>
    <row r="47" spans="1:48" s="3" customFormat="1" ht="15.75" x14ac:dyDescent="0.25">
      <c r="A47" s="135" t="s">
        <v>14</v>
      </c>
      <c r="B47" s="66">
        <v>1000</v>
      </c>
      <c r="C47" s="66">
        <v>1000</v>
      </c>
      <c r="D47" s="67">
        <v>0</v>
      </c>
      <c r="E47" s="67">
        <v>0</v>
      </c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</row>
    <row r="48" spans="1:48" s="3" customFormat="1" ht="15.75" x14ac:dyDescent="0.25">
      <c r="A48" s="81" t="s">
        <v>78</v>
      </c>
      <c r="B48" s="68">
        <v>150</v>
      </c>
      <c r="C48" s="68">
        <v>150</v>
      </c>
      <c r="D48" s="68">
        <v>0</v>
      </c>
      <c r="E48" s="68">
        <v>0</v>
      </c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</row>
    <row r="49" spans="1:48" s="3" customFormat="1" ht="15.75" x14ac:dyDescent="0.25">
      <c r="A49" s="135" t="s">
        <v>52</v>
      </c>
      <c r="B49" s="67">
        <v>150</v>
      </c>
      <c r="C49" s="67">
        <v>150</v>
      </c>
      <c r="D49" s="67">
        <v>0</v>
      </c>
      <c r="E49" s="67">
        <v>0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</row>
    <row r="50" spans="1:48" s="4" customFormat="1" ht="15.75" x14ac:dyDescent="0.25">
      <c r="A50" s="97" t="s">
        <v>101</v>
      </c>
      <c r="B50" s="98">
        <v>18010</v>
      </c>
      <c r="C50" s="98">
        <v>18010</v>
      </c>
      <c r="D50" s="98">
        <v>11123.27</v>
      </c>
      <c r="E50" s="134">
        <v>61.76</v>
      </c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</row>
    <row r="51" spans="1:48" s="3" customFormat="1" ht="15.75" x14ac:dyDescent="0.25">
      <c r="A51" s="81" t="s">
        <v>83</v>
      </c>
      <c r="B51" s="68">
        <v>10</v>
      </c>
      <c r="C51" s="68">
        <v>10</v>
      </c>
      <c r="D51" s="68">
        <v>11.12</v>
      </c>
      <c r="E51" s="68">
        <v>111.2</v>
      </c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</row>
    <row r="52" spans="1:48" s="3" customFormat="1" ht="15.75" x14ac:dyDescent="0.25">
      <c r="A52" s="135" t="s">
        <v>52</v>
      </c>
      <c r="B52" s="67">
        <v>10</v>
      </c>
      <c r="C52" s="67">
        <v>10</v>
      </c>
      <c r="D52" s="67">
        <v>11.12</v>
      </c>
      <c r="E52" s="67">
        <v>111.2</v>
      </c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</row>
    <row r="53" spans="1:48" s="3" customFormat="1" ht="15.75" x14ac:dyDescent="0.25">
      <c r="A53" s="136" t="s">
        <v>45</v>
      </c>
      <c r="B53" s="71"/>
      <c r="C53" s="71"/>
      <c r="D53" s="68">
        <v>11.12</v>
      </c>
      <c r="E53" s="71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</row>
    <row r="54" spans="1:48" s="3" customFormat="1" ht="15.75" x14ac:dyDescent="0.25">
      <c r="A54" s="81" t="s">
        <v>80</v>
      </c>
      <c r="B54" s="70">
        <v>18000</v>
      </c>
      <c r="C54" s="70">
        <v>18000</v>
      </c>
      <c r="D54" s="70">
        <v>11112.15</v>
      </c>
      <c r="E54" s="68">
        <v>61.73</v>
      </c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</row>
    <row r="55" spans="1:48" s="3" customFormat="1" ht="15.75" x14ac:dyDescent="0.25">
      <c r="A55" s="135" t="s">
        <v>52</v>
      </c>
      <c r="B55" s="66">
        <v>18000</v>
      </c>
      <c r="C55" s="66">
        <v>18000</v>
      </c>
      <c r="D55" s="66">
        <v>11112.15</v>
      </c>
      <c r="E55" s="67">
        <v>61.73</v>
      </c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</row>
    <row r="56" spans="1:48" s="3" customFormat="1" ht="15.75" x14ac:dyDescent="0.25">
      <c r="A56" s="136" t="s">
        <v>44</v>
      </c>
      <c r="B56" s="71"/>
      <c r="C56" s="71"/>
      <c r="D56" s="70">
        <v>11112.15</v>
      </c>
      <c r="E56" s="71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</row>
    <row r="57" spans="1:48" s="4" customFormat="1" ht="15.75" x14ac:dyDescent="0.25">
      <c r="A57" s="97" t="s">
        <v>100</v>
      </c>
      <c r="B57" s="98">
        <v>84760</v>
      </c>
      <c r="C57" s="98">
        <v>84760</v>
      </c>
      <c r="D57" s="98">
        <v>37455.06</v>
      </c>
      <c r="E57" s="134">
        <v>44.19</v>
      </c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</row>
    <row r="58" spans="1:48" s="3" customFormat="1" ht="15.75" x14ac:dyDescent="0.25">
      <c r="A58" s="81" t="s">
        <v>87</v>
      </c>
      <c r="B58" s="70">
        <v>17760</v>
      </c>
      <c r="C58" s="70">
        <v>17760</v>
      </c>
      <c r="D58" s="70">
        <v>5280</v>
      </c>
      <c r="E58" s="68">
        <v>29.73</v>
      </c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</row>
    <row r="59" spans="1:48" s="3" customFormat="1" ht="15.75" x14ac:dyDescent="0.25">
      <c r="A59" s="135" t="s">
        <v>60</v>
      </c>
      <c r="B59" s="66">
        <v>8700</v>
      </c>
      <c r="C59" s="66">
        <v>8700</v>
      </c>
      <c r="D59" s="67">
        <v>0</v>
      </c>
      <c r="E59" s="67">
        <v>0</v>
      </c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</row>
    <row r="60" spans="1:48" s="3" customFormat="1" ht="15.75" x14ac:dyDescent="0.25">
      <c r="A60" s="135" t="s">
        <v>52</v>
      </c>
      <c r="B60" s="66">
        <v>9060</v>
      </c>
      <c r="C60" s="66">
        <v>9060</v>
      </c>
      <c r="D60" s="66">
        <v>5280</v>
      </c>
      <c r="E60" s="67">
        <v>58.28</v>
      </c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</row>
    <row r="61" spans="1:48" s="3" customFormat="1" ht="15.75" x14ac:dyDescent="0.25">
      <c r="A61" s="136" t="s">
        <v>45</v>
      </c>
      <c r="B61" s="71"/>
      <c r="C61" s="71"/>
      <c r="D61" s="70">
        <v>1306.97</v>
      </c>
      <c r="E61" s="71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</row>
    <row r="62" spans="1:48" s="3" customFormat="1" ht="15.75" x14ac:dyDescent="0.25">
      <c r="A62" s="136" t="s">
        <v>44</v>
      </c>
      <c r="B62" s="71"/>
      <c r="C62" s="71"/>
      <c r="D62" s="70">
        <v>3372.1</v>
      </c>
      <c r="E62" s="71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</row>
    <row r="63" spans="1:48" s="3" customFormat="1" ht="15.75" x14ac:dyDescent="0.25">
      <c r="A63" s="136" t="s">
        <v>43</v>
      </c>
      <c r="B63" s="71"/>
      <c r="C63" s="71"/>
      <c r="D63" s="68">
        <v>600.92999999999995</v>
      </c>
      <c r="E63" s="71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</row>
    <row r="64" spans="1:48" s="3" customFormat="1" ht="15.75" x14ac:dyDescent="0.25">
      <c r="A64" s="81" t="s">
        <v>83</v>
      </c>
      <c r="B64" s="70">
        <v>28600</v>
      </c>
      <c r="C64" s="70">
        <v>28600</v>
      </c>
      <c r="D64" s="70">
        <v>3881.32</v>
      </c>
      <c r="E64" s="68">
        <v>13.57</v>
      </c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</row>
    <row r="65" spans="1:48" s="3" customFormat="1" ht="15.75" x14ac:dyDescent="0.25">
      <c r="A65" s="135" t="s">
        <v>60</v>
      </c>
      <c r="B65" s="66">
        <v>8700</v>
      </c>
      <c r="C65" s="66">
        <v>8700</v>
      </c>
      <c r="D65" s="67">
        <v>0</v>
      </c>
      <c r="E65" s="67">
        <v>0</v>
      </c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</row>
    <row r="66" spans="1:48" s="3" customFormat="1" ht="15.75" x14ac:dyDescent="0.25">
      <c r="A66" s="135" t="s">
        <v>52</v>
      </c>
      <c r="B66" s="66">
        <v>18900</v>
      </c>
      <c r="C66" s="66">
        <v>18900</v>
      </c>
      <c r="D66" s="66">
        <v>3881.32</v>
      </c>
      <c r="E66" s="67">
        <v>20.54</v>
      </c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</row>
    <row r="67" spans="1:48" s="3" customFormat="1" ht="15.75" x14ac:dyDescent="0.25">
      <c r="A67" s="136" t="s">
        <v>45</v>
      </c>
      <c r="B67" s="71"/>
      <c r="C67" s="71"/>
      <c r="D67" s="68">
        <v>327.01</v>
      </c>
      <c r="E67" s="71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</row>
    <row r="68" spans="1:48" s="3" customFormat="1" ht="15.75" x14ac:dyDescent="0.25">
      <c r="A68" s="136" t="s">
        <v>44</v>
      </c>
      <c r="B68" s="71"/>
      <c r="C68" s="71"/>
      <c r="D68" s="70">
        <v>3554.31</v>
      </c>
      <c r="E68" s="71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</row>
    <row r="69" spans="1:48" s="3" customFormat="1" ht="15.75" x14ac:dyDescent="0.25">
      <c r="A69" s="135" t="s">
        <v>14</v>
      </c>
      <c r="B69" s="66">
        <v>1000</v>
      </c>
      <c r="C69" s="66">
        <v>1000</v>
      </c>
      <c r="D69" s="67">
        <v>0</v>
      </c>
      <c r="E69" s="67">
        <v>0</v>
      </c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</row>
    <row r="70" spans="1:48" s="3" customFormat="1" ht="15.75" x14ac:dyDescent="0.25">
      <c r="A70" s="81" t="s">
        <v>80</v>
      </c>
      <c r="B70" s="70">
        <v>38400</v>
      </c>
      <c r="C70" s="70">
        <v>38400</v>
      </c>
      <c r="D70" s="70">
        <v>28293.74</v>
      </c>
      <c r="E70" s="68">
        <v>73.680000000000007</v>
      </c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</row>
    <row r="71" spans="1:48" s="3" customFormat="1" ht="15.75" x14ac:dyDescent="0.25">
      <c r="A71" s="135" t="s">
        <v>60</v>
      </c>
      <c r="B71" s="66">
        <v>37300</v>
      </c>
      <c r="C71" s="66">
        <v>37300</v>
      </c>
      <c r="D71" s="66">
        <v>28154.91</v>
      </c>
      <c r="E71" s="67">
        <v>75.48</v>
      </c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</row>
    <row r="72" spans="1:48" s="3" customFormat="1" ht="15.75" x14ac:dyDescent="0.25">
      <c r="A72" s="136" t="s">
        <v>58</v>
      </c>
      <c r="B72" s="71"/>
      <c r="C72" s="71"/>
      <c r="D72" s="70">
        <v>24885.31</v>
      </c>
      <c r="E72" s="71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</row>
    <row r="73" spans="1:48" s="3" customFormat="1" ht="15.75" x14ac:dyDescent="0.25">
      <c r="A73" s="136" t="s">
        <v>55</v>
      </c>
      <c r="B73" s="71"/>
      <c r="C73" s="71"/>
      <c r="D73" s="70">
        <v>1200</v>
      </c>
      <c r="E73" s="71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</row>
    <row r="74" spans="1:48" s="3" customFormat="1" ht="15.75" x14ac:dyDescent="0.25">
      <c r="A74" s="136" t="s">
        <v>53</v>
      </c>
      <c r="B74" s="71"/>
      <c r="C74" s="71"/>
      <c r="D74" s="70">
        <v>2069.6</v>
      </c>
      <c r="E74" s="71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</row>
    <row r="75" spans="1:48" s="3" customFormat="1" ht="15.75" x14ac:dyDescent="0.25">
      <c r="A75" s="135" t="s">
        <v>52</v>
      </c>
      <c r="B75" s="66">
        <v>1100</v>
      </c>
      <c r="C75" s="66">
        <v>1100</v>
      </c>
      <c r="D75" s="67">
        <v>138.83000000000001</v>
      </c>
      <c r="E75" s="67">
        <v>12.62</v>
      </c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</row>
    <row r="76" spans="1:48" s="3" customFormat="1" ht="15.75" x14ac:dyDescent="0.25">
      <c r="A76" s="136" t="s">
        <v>49</v>
      </c>
      <c r="B76" s="71"/>
      <c r="C76" s="71"/>
      <c r="D76" s="68">
        <v>138.83000000000001</v>
      </c>
      <c r="E76" s="71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</row>
    <row r="77" spans="1:48" s="4" customFormat="1" ht="15.75" x14ac:dyDescent="0.25">
      <c r="A77" s="97" t="s">
        <v>99</v>
      </c>
      <c r="B77" s="98">
        <v>1400</v>
      </c>
      <c r="C77" s="98">
        <v>1400</v>
      </c>
      <c r="D77" s="98">
        <v>1400</v>
      </c>
      <c r="E77" s="134">
        <v>100</v>
      </c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</row>
    <row r="78" spans="1:48" s="3" customFormat="1" ht="15.75" x14ac:dyDescent="0.25">
      <c r="A78" s="81" t="s">
        <v>87</v>
      </c>
      <c r="B78" s="70">
        <v>1400</v>
      </c>
      <c r="C78" s="70">
        <v>1400</v>
      </c>
      <c r="D78" s="70">
        <v>1400</v>
      </c>
      <c r="E78" s="68">
        <v>100</v>
      </c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</row>
    <row r="79" spans="1:48" s="3" customFormat="1" ht="15.75" x14ac:dyDescent="0.25">
      <c r="A79" s="135" t="s">
        <v>52</v>
      </c>
      <c r="B79" s="66">
        <v>1000</v>
      </c>
      <c r="C79" s="66">
        <v>1000</v>
      </c>
      <c r="D79" s="66">
        <v>1200</v>
      </c>
      <c r="E79" s="67">
        <v>120</v>
      </c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</row>
    <row r="80" spans="1:48" s="3" customFormat="1" ht="15.75" x14ac:dyDescent="0.25">
      <c r="A80" s="136" t="s">
        <v>45</v>
      </c>
      <c r="B80" s="71"/>
      <c r="C80" s="71"/>
      <c r="D80" s="68">
        <v>230.98</v>
      </c>
      <c r="E80" s="71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</row>
    <row r="81" spans="1:48" s="3" customFormat="1" ht="15.75" x14ac:dyDescent="0.25">
      <c r="A81" s="136" t="s">
        <v>41</v>
      </c>
      <c r="B81" s="71"/>
      <c r="C81" s="71"/>
      <c r="D81" s="68">
        <v>314.83999999999997</v>
      </c>
      <c r="E81" s="71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</row>
    <row r="82" spans="1:48" s="3" customFormat="1" ht="15.75" x14ac:dyDescent="0.25">
      <c r="A82" s="136" t="s">
        <v>39</v>
      </c>
      <c r="B82" s="71"/>
      <c r="C82" s="71"/>
      <c r="D82" s="68">
        <v>530</v>
      </c>
      <c r="E82" s="71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</row>
    <row r="83" spans="1:48" s="3" customFormat="1" ht="15.75" x14ac:dyDescent="0.25">
      <c r="A83" s="136" t="s">
        <v>35</v>
      </c>
      <c r="B83" s="71"/>
      <c r="C83" s="71"/>
      <c r="D83" s="68">
        <v>124.18</v>
      </c>
      <c r="E83" s="71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</row>
    <row r="84" spans="1:48" s="3" customFormat="1" ht="15.75" x14ac:dyDescent="0.25">
      <c r="A84" s="135" t="s">
        <v>14</v>
      </c>
      <c r="B84" s="67">
        <v>400</v>
      </c>
      <c r="C84" s="67">
        <v>400</v>
      </c>
      <c r="D84" s="67">
        <v>200</v>
      </c>
      <c r="E84" s="67">
        <v>50</v>
      </c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</row>
    <row r="85" spans="1:48" s="3" customFormat="1" ht="15.75" x14ac:dyDescent="0.25">
      <c r="A85" s="136" t="s">
        <v>9</v>
      </c>
      <c r="B85" s="71"/>
      <c r="C85" s="71"/>
      <c r="D85" s="68">
        <v>200</v>
      </c>
      <c r="E85" s="71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</row>
    <row r="86" spans="1:48" s="4" customFormat="1" ht="15.75" x14ac:dyDescent="0.25">
      <c r="A86" s="97" t="s">
        <v>98</v>
      </c>
      <c r="B86" s="134">
        <v>130</v>
      </c>
      <c r="C86" s="134">
        <v>130</v>
      </c>
      <c r="D86" s="134">
        <v>130</v>
      </c>
      <c r="E86" s="134">
        <v>100</v>
      </c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</row>
    <row r="87" spans="1:48" s="3" customFormat="1" ht="15.75" x14ac:dyDescent="0.25">
      <c r="A87" s="81" t="s">
        <v>80</v>
      </c>
      <c r="B87" s="68">
        <v>130</v>
      </c>
      <c r="C87" s="68">
        <v>130</v>
      </c>
      <c r="D87" s="68">
        <v>130</v>
      </c>
      <c r="E87" s="68">
        <v>100</v>
      </c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</row>
    <row r="88" spans="1:48" s="3" customFormat="1" ht="15.75" x14ac:dyDescent="0.25">
      <c r="A88" s="135" t="s">
        <v>20</v>
      </c>
      <c r="B88" s="67">
        <v>130</v>
      </c>
      <c r="C88" s="67">
        <v>130</v>
      </c>
      <c r="D88" s="67">
        <v>130</v>
      </c>
      <c r="E88" s="67">
        <v>100</v>
      </c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</row>
    <row r="89" spans="1:48" s="3" customFormat="1" ht="15.75" x14ac:dyDescent="0.25">
      <c r="A89" s="136" t="s">
        <v>18</v>
      </c>
      <c r="B89" s="71"/>
      <c r="C89" s="71"/>
      <c r="D89" s="68">
        <v>130</v>
      </c>
      <c r="E89" s="71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</row>
    <row r="90" spans="1:48" s="4" customFormat="1" ht="15.75" x14ac:dyDescent="0.25">
      <c r="A90" s="97" t="s">
        <v>97</v>
      </c>
      <c r="B90" s="134">
        <v>0</v>
      </c>
      <c r="C90" s="134">
        <v>0</v>
      </c>
      <c r="D90" s="134">
        <v>270</v>
      </c>
      <c r="E90" s="134">
        <v>0</v>
      </c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</row>
    <row r="91" spans="1:48" s="3" customFormat="1" ht="15.75" x14ac:dyDescent="0.25">
      <c r="A91" s="81" t="s">
        <v>87</v>
      </c>
      <c r="B91" s="68">
        <v>0</v>
      </c>
      <c r="C91" s="68">
        <v>0</v>
      </c>
      <c r="D91" s="68">
        <v>270</v>
      </c>
      <c r="E91" s="68">
        <v>0</v>
      </c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</row>
    <row r="92" spans="1:48" s="3" customFormat="1" ht="15.75" x14ac:dyDescent="0.25">
      <c r="A92" s="135" t="s">
        <v>52</v>
      </c>
      <c r="B92" s="67">
        <v>0</v>
      </c>
      <c r="C92" s="67">
        <v>0</v>
      </c>
      <c r="D92" s="67">
        <v>270</v>
      </c>
      <c r="E92" s="67">
        <v>0</v>
      </c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</row>
    <row r="93" spans="1:48" s="3" customFormat="1" ht="15.75" x14ac:dyDescent="0.25">
      <c r="A93" s="136" t="s">
        <v>39</v>
      </c>
      <c r="B93" s="71"/>
      <c r="C93" s="71"/>
      <c r="D93" s="68">
        <v>270</v>
      </c>
      <c r="E93" s="71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</row>
    <row r="94" spans="1:48" s="4" customFormat="1" ht="15.75" x14ac:dyDescent="0.25">
      <c r="A94" s="97" t="s">
        <v>96</v>
      </c>
      <c r="B94" s="134">
        <v>100</v>
      </c>
      <c r="C94" s="134">
        <v>100</v>
      </c>
      <c r="D94" s="134">
        <v>0</v>
      </c>
      <c r="E94" s="134">
        <v>0</v>
      </c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</row>
    <row r="95" spans="1:48" s="3" customFormat="1" ht="15.75" x14ac:dyDescent="0.25">
      <c r="A95" s="81" t="s">
        <v>80</v>
      </c>
      <c r="B95" s="68">
        <v>100</v>
      </c>
      <c r="C95" s="68">
        <v>100</v>
      </c>
      <c r="D95" s="68">
        <v>0</v>
      </c>
      <c r="E95" s="68">
        <v>0</v>
      </c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</row>
    <row r="96" spans="1:48" s="3" customFormat="1" ht="15.75" x14ac:dyDescent="0.25">
      <c r="A96" s="135" t="s">
        <v>52</v>
      </c>
      <c r="B96" s="67">
        <v>100</v>
      </c>
      <c r="C96" s="67">
        <v>100</v>
      </c>
      <c r="D96" s="67">
        <v>0</v>
      </c>
      <c r="E96" s="67">
        <v>0</v>
      </c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</row>
    <row r="97" spans="1:48" s="3" customFormat="1" ht="27" customHeight="1" x14ac:dyDescent="0.25">
      <c r="A97" s="139" t="s">
        <v>95</v>
      </c>
      <c r="B97" s="140">
        <v>721660</v>
      </c>
      <c r="C97" s="140">
        <v>721660</v>
      </c>
      <c r="D97" s="140">
        <v>369571.75</v>
      </c>
      <c r="E97" s="141">
        <v>51.21</v>
      </c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</row>
    <row r="98" spans="1:48" s="4" customFormat="1" ht="15.75" x14ac:dyDescent="0.25">
      <c r="A98" s="97" t="s">
        <v>94</v>
      </c>
      <c r="B98" s="98">
        <v>709410</v>
      </c>
      <c r="C98" s="98">
        <v>709410</v>
      </c>
      <c r="D98" s="98">
        <v>365040.6</v>
      </c>
      <c r="E98" s="134">
        <v>51.46</v>
      </c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</row>
    <row r="99" spans="1:48" s="3" customFormat="1" ht="15.75" x14ac:dyDescent="0.25">
      <c r="A99" s="81" t="s">
        <v>85</v>
      </c>
      <c r="B99" s="68">
        <v>100</v>
      </c>
      <c r="C99" s="68">
        <v>100</v>
      </c>
      <c r="D99" s="68">
        <v>0</v>
      </c>
      <c r="E99" s="68">
        <v>0</v>
      </c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</row>
    <row r="100" spans="1:48" s="3" customFormat="1" ht="15.75" x14ac:dyDescent="0.25">
      <c r="A100" s="135" t="s">
        <v>52</v>
      </c>
      <c r="B100" s="67">
        <v>100</v>
      </c>
      <c r="C100" s="67">
        <v>100</v>
      </c>
      <c r="D100" s="67">
        <v>0</v>
      </c>
      <c r="E100" s="67">
        <v>0</v>
      </c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</row>
    <row r="101" spans="1:48" s="3" customFormat="1" ht="15.75" x14ac:dyDescent="0.25">
      <c r="A101" s="81" t="s">
        <v>83</v>
      </c>
      <c r="B101" s="70">
        <v>1690</v>
      </c>
      <c r="C101" s="70">
        <v>1690</v>
      </c>
      <c r="D101" s="70">
        <v>1990.82</v>
      </c>
      <c r="E101" s="68">
        <v>117.8</v>
      </c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</row>
    <row r="102" spans="1:48" s="3" customFormat="1" ht="15.75" x14ac:dyDescent="0.25">
      <c r="A102" s="135" t="s">
        <v>60</v>
      </c>
      <c r="B102" s="67">
        <v>50</v>
      </c>
      <c r="C102" s="67">
        <v>50</v>
      </c>
      <c r="D102" s="67">
        <v>530</v>
      </c>
      <c r="E102" s="66">
        <v>1060</v>
      </c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</row>
    <row r="103" spans="1:48" s="3" customFormat="1" ht="15.75" x14ac:dyDescent="0.25">
      <c r="A103" s="136" t="s">
        <v>55</v>
      </c>
      <c r="B103" s="71"/>
      <c r="C103" s="71"/>
      <c r="D103" s="68">
        <v>530</v>
      </c>
      <c r="E103" s="71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</row>
    <row r="104" spans="1:48" s="3" customFormat="1" ht="15.75" x14ac:dyDescent="0.25">
      <c r="A104" s="135" t="s">
        <v>52</v>
      </c>
      <c r="B104" s="66">
        <v>1640</v>
      </c>
      <c r="C104" s="66">
        <v>1640</v>
      </c>
      <c r="D104" s="66">
        <v>1460.82</v>
      </c>
      <c r="E104" s="67">
        <v>89.07</v>
      </c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</row>
    <row r="105" spans="1:48" s="3" customFormat="1" ht="15.75" x14ac:dyDescent="0.25">
      <c r="A105" s="136" t="s">
        <v>50</v>
      </c>
      <c r="B105" s="71"/>
      <c r="C105" s="71"/>
      <c r="D105" s="70">
        <v>1460.82</v>
      </c>
      <c r="E105" s="71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</row>
    <row r="106" spans="1:48" s="3" customFormat="1" ht="15.75" x14ac:dyDescent="0.25">
      <c r="A106" s="81" t="s">
        <v>82</v>
      </c>
      <c r="B106" s="70">
        <v>55570</v>
      </c>
      <c r="C106" s="70">
        <v>55570</v>
      </c>
      <c r="D106" s="70">
        <v>25875.26</v>
      </c>
      <c r="E106" s="68">
        <v>46.56</v>
      </c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</row>
    <row r="107" spans="1:48" s="3" customFormat="1" ht="15.75" x14ac:dyDescent="0.25">
      <c r="A107" s="135" t="s">
        <v>52</v>
      </c>
      <c r="B107" s="66">
        <v>54870</v>
      </c>
      <c r="C107" s="66">
        <v>54870</v>
      </c>
      <c r="D107" s="66">
        <v>25625.91</v>
      </c>
      <c r="E107" s="67">
        <v>46.7</v>
      </c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</row>
    <row r="108" spans="1:48" s="3" customFormat="1" ht="15.75" x14ac:dyDescent="0.25">
      <c r="A108" s="136" t="s">
        <v>50</v>
      </c>
      <c r="B108" s="71"/>
      <c r="C108" s="71"/>
      <c r="D108" s="70">
        <v>1600.43</v>
      </c>
      <c r="E108" s="71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</row>
    <row r="109" spans="1:48" s="3" customFormat="1" ht="15.75" x14ac:dyDescent="0.25">
      <c r="A109" s="136" t="s">
        <v>48</v>
      </c>
      <c r="B109" s="71"/>
      <c r="C109" s="71"/>
      <c r="D109" s="68">
        <v>466.7</v>
      </c>
      <c r="E109" s="71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</row>
    <row r="110" spans="1:48" s="3" customFormat="1" ht="15.75" x14ac:dyDescent="0.25">
      <c r="A110" s="136" t="s">
        <v>47</v>
      </c>
      <c r="B110" s="71"/>
      <c r="C110" s="71"/>
      <c r="D110" s="68">
        <v>148</v>
      </c>
      <c r="E110" s="71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</row>
    <row r="111" spans="1:48" s="3" customFormat="1" ht="15.75" x14ac:dyDescent="0.25">
      <c r="A111" s="136" t="s">
        <v>45</v>
      </c>
      <c r="B111" s="71"/>
      <c r="C111" s="71"/>
      <c r="D111" s="70">
        <v>2748.29</v>
      </c>
      <c r="E111" s="71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</row>
    <row r="112" spans="1:48" s="3" customFormat="1" ht="15.75" x14ac:dyDescent="0.25">
      <c r="A112" s="136" t="s">
        <v>44</v>
      </c>
      <c r="B112" s="71"/>
      <c r="C112" s="71"/>
      <c r="D112" s="68">
        <v>46.46</v>
      </c>
      <c r="E112" s="71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</row>
    <row r="113" spans="1:48" s="3" customFormat="1" ht="15.75" x14ac:dyDescent="0.25">
      <c r="A113" s="136" t="s">
        <v>43</v>
      </c>
      <c r="B113" s="71"/>
      <c r="C113" s="71"/>
      <c r="D113" s="70">
        <v>10368.35</v>
      </c>
      <c r="E113" s="71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</row>
    <row r="114" spans="1:48" s="3" customFormat="1" ht="15.75" x14ac:dyDescent="0.25">
      <c r="A114" s="136" t="s">
        <v>42</v>
      </c>
      <c r="B114" s="71"/>
      <c r="C114" s="71"/>
      <c r="D114" s="70">
        <v>1029.27</v>
      </c>
      <c r="E114" s="71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</row>
    <row r="115" spans="1:48" s="3" customFormat="1" ht="15.75" x14ac:dyDescent="0.25">
      <c r="A115" s="136" t="s">
        <v>41</v>
      </c>
      <c r="B115" s="71"/>
      <c r="C115" s="71"/>
      <c r="D115" s="68">
        <v>170.91</v>
      </c>
      <c r="E115" s="71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</row>
    <row r="116" spans="1:48" s="3" customFormat="1" ht="15.75" x14ac:dyDescent="0.25">
      <c r="A116" s="136" t="s">
        <v>39</v>
      </c>
      <c r="B116" s="71"/>
      <c r="C116" s="71"/>
      <c r="D116" s="68">
        <v>254.42</v>
      </c>
      <c r="E116" s="71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</row>
    <row r="117" spans="1:48" s="3" customFormat="1" ht="15.75" x14ac:dyDescent="0.25">
      <c r="A117" s="136" t="s">
        <v>38</v>
      </c>
      <c r="B117" s="71"/>
      <c r="C117" s="71"/>
      <c r="D117" s="70">
        <v>1045.74</v>
      </c>
      <c r="E117" s="71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</row>
    <row r="118" spans="1:48" s="3" customFormat="1" ht="15.75" x14ac:dyDescent="0.25">
      <c r="A118" s="136" t="s">
        <v>37</v>
      </c>
      <c r="B118" s="71"/>
      <c r="C118" s="71"/>
      <c r="D118" s="68">
        <v>166.25</v>
      </c>
      <c r="E118" s="71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</row>
    <row r="119" spans="1:48" s="3" customFormat="1" ht="15.75" x14ac:dyDescent="0.25">
      <c r="A119" s="136" t="s">
        <v>36</v>
      </c>
      <c r="B119" s="71"/>
      <c r="C119" s="71"/>
      <c r="D119" s="70">
        <v>1725.3</v>
      </c>
      <c r="E119" s="71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</row>
    <row r="120" spans="1:48" s="3" customFormat="1" ht="15.75" x14ac:dyDescent="0.25">
      <c r="A120" s="136" t="s">
        <v>35</v>
      </c>
      <c r="B120" s="71"/>
      <c r="C120" s="71"/>
      <c r="D120" s="70">
        <v>1169.3699999999999</v>
      </c>
      <c r="E120" s="71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</row>
    <row r="121" spans="1:48" s="3" customFormat="1" ht="15.75" x14ac:dyDescent="0.25">
      <c r="A121" s="136" t="s">
        <v>34</v>
      </c>
      <c r="B121" s="71"/>
      <c r="C121" s="71"/>
      <c r="D121" s="70">
        <v>2006.39</v>
      </c>
      <c r="E121" s="71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</row>
    <row r="122" spans="1:48" s="3" customFormat="1" ht="15.75" x14ac:dyDescent="0.25">
      <c r="A122" s="136" t="s">
        <v>33</v>
      </c>
      <c r="B122" s="71"/>
      <c r="C122" s="71"/>
      <c r="D122" s="68">
        <v>764.09</v>
      </c>
      <c r="E122" s="71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</row>
    <row r="123" spans="1:48" s="3" customFormat="1" ht="15.75" x14ac:dyDescent="0.25">
      <c r="A123" s="136" t="s">
        <v>32</v>
      </c>
      <c r="B123" s="71"/>
      <c r="C123" s="71"/>
      <c r="D123" s="68">
        <v>820.03</v>
      </c>
      <c r="E123" s="71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0"/>
      <c r="AU123" s="120"/>
      <c r="AV123" s="120"/>
    </row>
    <row r="124" spans="1:48" s="3" customFormat="1" ht="15.75" x14ac:dyDescent="0.25">
      <c r="A124" s="136" t="s">
        <v>29</v>
      </c>
      <c r="B124" s="71"/>
      <c r="C124" s="71"/>
      <c r="D124" s="68">
        <v>203.75</v>
      </c>
      <c r="E124" s="71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</row>
    <row r="125" spans="1:48" s="3" customFormat="1" ht="15.75" x14ac:dyDescent="0.25">
      <c r="A125" s="136" t="s">
        <v>28</v>
      </c>
      <c r="B125" s="71"/>
      <c r="C125" s="71"/>
      <c r="D125" s="68">
        <v>166.25</v>
      </c>
      <c r="E125" s="71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120"/>
      <c r="AT125" s="120"/>
      <c r="AU125" s="120"/>
      <c r="AV125" s="120"/>
    </row>
    <row r="126" spans="1:48" s="3" customFormat="1" ht="15.75" x14ac:dyDescent="0.25">
      <c r="A126" s="136" t="s">
        <v>27</v>
      </c>
      <c r="B126" s="71"/>
      <c r="C126" s="71"/>
      <c r="D126" s="68">
        <v>165</v>
      </c>
      <c r="E126" s="71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</row>
    <row r="127" spans="1:48" s="3" customFormat="1" ht="15.75" x14ac:dyDescent="0.25">
      <c r="A127" s="136" t="s">
        <v>26</v>
      </c>
      <c r="B127" s="71"/>
      <c r="C127" s="71"/>
      <c r="D127" s="68">
        <v>63.72</v>
      </c>
      <c r="E127" s="71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</row>
    <row r="128" spans="1:48" s="3" customFormat="1" ht="15.75" x14ac:dyDescent="0.25">
      <c r="A128" s="136" t="s">
        <v>25</v>
      </c>
      <c r="B128" s="71"/>
      <c r="C128" s="71"/>
      <c r="D128" s="68">
        <v>497.19</v>
      </c>
      <c r="E128" s="71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</row>
    <row r="129" spans="1:48" s="3" customFormat="1" ht="15.75" x14ac:dyDescent="0.25">
      <c r="A129" s="135" t="s">
        <v>24</v>
      </c>
      <c r="B129" s="67">
        <v>700</v>
      </c>
      <c r="C129" s="67">
        <v>700</v>
      </c>
      <c r="D129" s="67">
        <v>249.35</v>
      </c>
      <c r="E129" s="67">
        <v>35.619999999999997</v>
      </c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</row>
    <row r="130" spans="1:48" s="3" customFormat="1" ht="15.75" x14ac:dyDescent="0.25">
      <c r="A130" s="136" t="s">
        <v>22</v>
      </c>
      <c r="B130" s="71"/>
      <c r="C130" s="71"/>
      <c r="D130" s="68">
        <v>249.35</v>
      </c>
      <c r="E130" s="71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</row>
    <row r="131" spans="1:48" s="3" customFormat="1" ht="15.75" x14ac:dyDescent="0.25">
      <c r="A131" s="81" t="s">
        <v>80</v>
      </c>
      <c r="B131" s="70">
        <v>652000</v>
      </c>
      <c r="C131" s="70">
        <v>652000</v>
      </c>
      <c r="D131" s="70">
        <v>337174.52</v>
      </c>
      <c r="E131" s="68">
        <v>51.71</v>
      </c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</row>
    <row r="132" spans="1:48" s="3" customFormat="1" ht="15.75" x14ac:dyDescent="0.25">
      <c r="A132" s="135" t="s">
        <v>60</v>
      </c>
      <c r="B132" s="66">
        <v>625000</v>
      </c>
      <c r="C132" s="66">
        <v>625000</v>
      </c>
      <c r="D132" s="66">
        <v>324023.57</v>
      </c>
      <c r="E132" s="67">
        <v>51.84</v>
      </c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120"/>
      <c r="AT132" s="120"/>
      <c r="AU132" s="120"/>
      <c r="AV132" s="120"/>
    </row>
    <row r="133" spans="1:48" s="3" customFormat="1" ht="15.75" x14ac:dyDescent="0.25">
      <c r="A133" s="136" t="s">
        <v>58</v>
      </c>
      <c r="B133" s="71"/>
      <c r="C133" s="71"/>
      <c r="D133" s="70">
        <v>264022.40999999997</v>
      </c>
      <c r="E133" s="71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  <c r="AQ133" s="120"/>
      <c r="AR133" s="120"/>
      <c r="AS133" s="120"/>
      <c r="AT133" s="120"/>
      <c r="AU133" s="120"/>
      <c r="AV133" s="120"/>
    </row>
    <row r="134" spans="1:48" s="3" customFormat="1" ht="15.75" x14ac:dyDescent="0.25">
      <c r="A134" s="136" t="s">
        <v>57</v>
      </c>
      <c r="B134" s="71"/>
      <c r="C134" s="71"/>
      <c r="D134" s="70">
        <v>5858.3</v>
      </c>
      <c r="E134" s="71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  <c r="AQ134" s="120"/>
      <c r="AR134" s="120"/>
      <c r="AS134" s="120"/>
      <c r="AT134" s="120"/>
      <c r="AU134" s="120"/>
      <c r="AV134" s="120"/>
    </row>
    <row r="135" spans="1:48" s="3" customFormat="1" ht="15.75" x14ac:dyDescent="0.25">
      <c r="A135" s="136" t="s">
        <v>55</v>
      </c>
      <c r="B135" s="71"/>
      <c r="C135" s="71"/>
      <c r="D135" s="70">
        <v>10647.46</v>
      </c>
      <c r="E135" s="71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</row>
    <row r="136" spans="1:48" s="3" customFormat="1" ht="15.75" x14ac:dyDescent="0.25">
      <c r="A136" s="136" t="s">
        <v>53</v>
      </c>
      <c r="B136" s="71"/>
      <c r="C136" s="71"/>
      <c r="D136" s="70">
        <v>43495.4</v>
      </c>
      <c r="E136" s="71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S136" s="120"/>
      <c r="AT136" s="120"/>
      <c r="AU136" s="120"/>
      <c r="AV136" s="120"/>
    </row>
    <row r="137" spans="1:48" s="3" customFormat="1" ht="15.75" x14ac:dyDescent="0.25">
      <c r="A137" s="135" t="s">
        <v>52</v>
      </c>
      <c r="B137" s="66">
        <v>27000</v>
      </c>
      <c r="C137" s="66">
        <v>27000</v>
      </c>
      <c r="D137" s="66">
        <v>13150.95</v>
      </c>
      <c r="E137" s="67">
        <v>48.71</v>
      </c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S137" s="120"/>
      <c r="AT137" s="120"/>
      <c r="AU137" s="120"/>
      <c r="AV137" s="120"/>
    </row>
    <row r="138" spans="1:48" s="3" customFormat="1" ht="15.75" x14ac:dyDescent="0.25">
      <c r="A138" s="136" t="s">
        <v>50</v>
      </c>
      <c r="B138" s="71"/>
      <c r="C138" s="71"/>
      <c r="D138" s="68">
        <v>276.5</v>
      </c>
      <c r="E138" s="71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</row>
    <row r="139" spans="1:48" s="3" customFormat="1" ht="15.75" x14ac:dyDescent="0.25">
      <c r="A139" s="136" t="s">
        <v>49</v>
      </c>
      <c r="B139" s="71"/>
      <c r="C139" s="71"/>
      <c r="D139" s="70">
        <v>11319.45</v>
      </c>
      <c r="E139" s="71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</row>
    <row r="140" spans="1:48" s="3" customFormat="1" ht="15.75" x14ac:dyDescent="0.25">
      <c r="A140" s="136" t="s">
        <v>25</v>
      </c>
      <c r="B140" s="71"/>
      <c r="C140" s="71"/>
      <c r="D140" s="70">
        <v>1555</v>
      </c>
      <c r="E140" s="71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</row>
    <row r="141" spans="1:48" s="3" customFormat="1" ht="15.75" x14ac:dyDescent="0.25">
      <c r="A141" s="81" t="s">
        <v>78</v>
      </c>
      <c r="B141" s="68">
        <v>50</v>
      </c>
      <c r="C141" s="68">
        <v>50</v>
      </c>
      <c r="D141" s="68">
        <v>0</v>
      </c>
      <c r="E141" s="68">
        <v>0</v>
      </c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</row>
    <row r="142" spans="1:48" s="3" customFormat="1" ht="15.75" x14ac:dyDescent="0.25">
      <c r="A142" s="135" t="s">
        <v>52</v>
      </c>
      <c r="B142" s="67">
        <v>50</v>
      </c>
      <c r="C142" s="67">
        <v>50</v>
      </c>
      <c r="D142" s="67">
        <v>0</v>
      </c>
      <c r="E142" s="67">
        <v>0</v>
      </c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</row>
    <row r="143" spans="1:48" s="4" customFormat="1" ht="15.75" x14ac:dyDescent="0.25">
      <c r="A143" s="97" t="s">
        <v>93</v>
      </c>
      <c r="B143" s="98">
        <v>12250</v>
      </c>
      <c r="C143" s="98">
        <v>12250</v>
      </c>
      <c r="D143" s="98">
        <v>4531.1499999999996</v>
      </c>
      <c r="E143" s="134">
        <v>36.99</v>
      </c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</row>
    <row r="144" spans="1:48" s="3" customFormat="1" ht="15.75" x14ac:dyDescent="0.25">
      <c r="A144" s="81" t="s">
        <v>85</v>
      </c>
      <c r="B144" s="68">
        <v>850</v>
      </c>
      <c r="C144" s="68">
        <v>850</v>
      </c>
      <c r="D144" s="68">
        <v>0</v>
      </c>
      <c r="E144" s="68">
        <v>0</v>
      </c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</row>
    <row r="145" spans="1:48" s="3" customFormat="1" ht="15.75" x14ac:dyDescent="0.25">
      <c r="A145" s="135" t="s">
        <v>14</v>
      </c>
      <c r="B145" s="67">
        <v>850</v>
      </c>
      <c r="C145" s="67">
        <v>850</v>
      </c>
      <c r="D145" s="67">
        <v>0</v>
      </c>
      <c r="E145" s="67">
        <v>0</v>
      </c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</row>
    <row r="146" spans="1:48" s="3" customFormat="1" ht="15.75" x14ac:dyDescent="0.25">
      <c r="A146" s="81" t="s">
        <v>82</v>
      </c>
      <c r="B146" s="70">
        <v>6300</v>
      </c>
      <c r="C146" s="70">
        <v>6300</v>
      </c>
      <c r="D146" s="68">
        <v>872.14</v>
      </c>
      <c r="E146" s="68">
        <v>13.84</v>
      </c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</row>
    <row r="147" spans="1:48" s="3" customFormat="1" ht="15.75" x14ac:dyDescent="0.25">
      <c r="A147" s="135" t="s">
        <v>17</v>
      </c>
      <c r="B147" s="67">
        <v>0</v>
      </c>
      <c r="C147" s="67">
        <v>0</v>
      </c>
      <c r="D147" s="67">
        <v>855</v>
      </c>
      <c r="E147" s="67">
        <v>0</v>
      </c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</row>
    <row r="148" spans="1:48" s="3" customFormat="1" ht="15.75" x14ac:dyDescent="0.25">
      <c r="A148" s="136" t="s">
        <v>15</v>
      </c>
      <c r="B148" s="71"/>
      <c r="C148" s="71"/>
      <c r="D148" s="68">
        <v>855</v>
      </c>
      <c r="E148" s="71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</row>
    <row r="149" spans="1:48" s="3" customFormat="1" ht="15.75" x14ac:dyDescent="0.25">
      <c r="A149" s="135" t="s">
        <v>14</v>
      </c>
      <c r="B149" s="66">
        <v>5300</v>
      </c>
      <c r="C149" s="66">
        <v>5300</v>
      </c>
      <c r="D149" s="67">
        <v>17.14</v>
      </c>
      <c r="E149" s="67">
        <v>0.32</v>
      </c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</row>
    <row r="150" spans="1:48" s="3" customFormat="1" ht="15.75" x14ac:dyDescent="0.25">
      <c r="A150" s="136" t="s">
        <v>9</v>
      </c>
      <c r="B150" s="71"/>
      <c r="C150" s="71"/>
      <c r="D150" s="68">
        <v>17.14</v>
      </c>
      <c r="E150" s="71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</row>
    <row r="151" spans="1:48" s="3" customFormat="1" ht="15.75" x14ac:dyDescent="0.25">
      <c r="A151" s="135" t="s">
        <v>8</v>
      </c>
      <c r="B151" s="66">
        <v>1000</v>
      </c>
      <c r="C151" s="66">
        <v>1000</v>
      </c>
      <c r="D151" s="67">
        <v>0</v>
      </c>
      <c r="E151" s="67">
        <v>0</v>
      </c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</row>
    <row r="152" spans="1:48" s="3" customFormat="1" ht="15.75" x14ac:dyDescent="0.25">
      <c r="A152" s="81" t="s">
        <v>80</v>
      </c>
      <c r="B152" s="70">
        <v>5000</v>
      </c>
      <c r="C152" s="70">
        <v>5000</v>
      </c>
      <c r="D152" s="70">
        <v>3659.01</v>
      </c>
      <c r="E152" s="68">
        <v>73.180000000000007</v>
      </c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</row>
    <row r="153" spans="1:48" s="3" customFormat="1" ht="15.75" x14ac:dyDescent="0.25">
      <c r="A153" s="135" t="s">
        <v>14</v>
      </c>
      <c r="B153" s="66">
        <v>5000</v>
      </c>
      <c r="C153" s="66">
        <v>5000</v>
      </c>
      <c r="D153" s="66">
        <v>3659.01</v>
      </c>
      <c r="E153" s="67">
        <v>73.180000000000007</v>
      </c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</row>
    <row r="154" spans="1:48" s="3" customFormat="1" ht="15.75" x14ac:dyDescent="0.25">
      <c r="A154" s="136" t="s">
        <v>12</v>
      </c>
      <c r="B154" s="71"/>
      <c r="C154" s="71"/>
      <c r="D154" s="70">
        <v>3659.01</v>
      </c>
      <c r="E154" s="71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</row>
    <row r="155" spans="1:48" s="3" customFormat="1" ht="15.75" x14ac:dyDescent="0.25">
      <c r="A155" s="81" t="s">
        <v>78</v>
      </c>
      <c r="B155" s="68">
        <v>100</v>
      </c>
      <c r="C155" s="68">
        <v>100</v>
      </c>
      <c r="D155" s="68">
        <v>0</v>
      </c>
      <c r="E155" s="68">
        <v>0</v>
      </c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</row>
    <row r="156" spans="1:48" s="3" customFormat="1" ht="15.75" x14ac:dyDescent="0.25">
      <c r="A156" s="135" t="s">
        <v>14</v>
      </c>
      <c r="B156" s="67">
        <v>100</v>
      </c>
      <c r="C156" s="67">
        <v>100</v>
      </c>
      <c r="D156" s="67">
        <v>0</v>
      </c>
      <c r="E156" s="67">
        <v>0</v>
      </c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</row>
    <row r="157" spans="1:48" x14ac:dyDescent="0.15"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</row>
    <row r="158" spans="1:48" ht="15.75" x14ac:dyDescent="0.25">
      <c r="A158" s="148" t="s">
        <v>190</v>
      </c>
      <c r="B158" s="148"/>
      <c r="C158" s="148"/>
      <c r="D158" s="148"/>
      <c r="E158" s="148"/>
    </row>
    <row r="159" spans="1:48" ht="15.75" x14ac:dyDescent="0.25">
      <c r="A159" s="122"/>
      <c r="B159" s="122"/>
      <c r="C159" s="122"/>
      <c r="D159" s="122"/>
      <c r="E159" s="123"/>
    </row>
    <row r="160" spans="1:48" ht="15.75" x14ac:dyDescent="0.25">
      <c r="A160" s="173" t="s">
        <v>193</v>
      </c>
      <c r="B160" s="173"/>
      <c r="C160" s="173"/>
      <c r="D160" s="173"/>
      <c r="E160" s="173"/>
    </row>
    <row r="161" spans="1:5" ht="15.75" x14ac:dyDescent="0.25">
      <c r="A161" s="122"/>
      <c r="B161" s="122"/>
      <c r="C161" s="122"/>
      <c r="D161" s="122"/>
      <c r="E161" s="123"/>
    </row>
    <row r="162" spans="1:5" ht="15.75" x14ac:dyDescent="0.25">
      <c r="A162" s="122"/>
      <c r="B162" s="122"/>
      <c r="C162" s="122"/>
      <c r="D162" s="122"/>
      <c r="E162" s="123"/>
    </row>
    <row r="163" spans="1:5" ht="15.75" x14ac:dyDescent="0.25">
      <c r="A163" s="122"/>
      <c r="B163" s="122"/>
      <c r="C163" s="122"/>
      <c r="D163" s="170" t="s">
        <v>191</v>
      </c>
      <c r="E163" s="170"/>
    </row>
    <row r="164" spans="1:5" ht="15.75" x14ac:dyDescent="0.25">
      <c r="A164" s="122"/>
      <c r="B164" s="122"/>
      <c r="C164" s="122"/>
      <c r="D164" s="171" t="s">
        <v>192</v>
      </c>
      <c r="E164" s="171"/>
    </row>
    <row r="165" spans="1:5" ht="15.75" x14ac:dyDescent="0.25">
      <c r="A165" s="122"/>
      <c r="B165" s="122"/>
      <c r="C165" s="122"/>
      <c r="D165" s="122"/>
      <c r="E165" s="123"/>
    </row>
    <row r="166" spans="1:5" ht="15.75" x14ac:dyDescent="0.25">
      <c r="A166" s="172" t="s">
        <v>199</v>
      </c>
      <c r="B166" s="172"/>
      <c r="C166" s="172"/>
      <c r="D166" s="172"/>
      <c r="E166" s="172"/>
    </row>
    <row r="167" spans="1:5" ht="15.75" x14ac:dyDescent="0.25">
      <c r="A167" s="172" t="s">
        <v>200</v>
      </c>
      <c r="B167" s="172"/>
      <c r="C167" s="172"/>
      <c r="D167" s="172"/>
      <c r="E167" s="172"/>
    </row>
    <row r="168" spans="1:5" ht="15.75" x14ac:dyDescent="0.25">
      <c r="A168" s="172" t="s">
        <v>194</v>
      </c>
      <c r="B168" s="172"/>
      <c r="C168" s="172"/>
      <c r="D168" s="172"/>
      <c r="E168" s="172"/>
    </row>
  </sheetData>
  <mergeCells count="11">
    <mergeCell ref="A160:E160"/>
    <mergeCell ref="A1:E1"/>
    <mergeCell ref="A3:E3"/>
    <mergeCell ref="A5:E5"/>
    <mergeCell ref="A7:G7"/>
    <mergeCell ref="A158:E158"/>
    <mergeCell ref="D163:E163"/>
    <mergeCell ref="D164:E164"/>
    <mergeCell ref="A166:E166"/>
    <mergeCell ref="A167:E167"/>
    <mergeCell ref="A168:E168"/>
  </mergeCells>
  <pageMargins left="0.74803149606299213" right="0.74803149606299213" top="0.98425196850393704" bottom="0.98425196850393704" header="0.51181102362204722" footer="0.51181102362204722"/>
  <pageSetup paperSize="9" scale="60" orientation="landscape" r:id="rId1"/>
  <rowBreaks count="3" manualBreakCount="3">
    <brk id="40" max="4" man="1"/>
    <brk id="76" max="4" man="1"/>
    <brk id="9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Tablica 1- P i R</vt:lpstr>
      <vt:lpstr>Tablica 2 - P i R</vt:lpstr>
      <vt:lpstr>Tablica 3 - R</vt:lpstr>
      <vt:lpstr>Rač fin - Tablica 4</vt:lpstr>
      <vt:lpstr>Rač fin - Tablica 5</vt:lpstr>
      <vt:lpstr>Tablica 6 - Posebni dio</vt:lpstr>
      <vt:lpstr>'Tablica 1- P i R'!Podrucje_ispisa</vt:lpstr>
      <vt:lpstr>'Tablica 6 - Posebni dio'!Podrucje_ispisa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2026-07-31T14:50:00Z</cp:lastPrinted>
  <dcterms:created xsi:type="dcterms:W3CDTF">2026-07-16T10:31:07Z</dcterms:created>
  <dcterms:modified xsi:type="dcterms:W3CDTF">2026-07-31T14:57:25Z</dcterms:modified>
</cp:coreProperties>
</file>